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2" r:id="rId1"/>
  </sheets>
  <definedNames>
    <definedName name="_xlnm._FilterDatabase" localSheetId="0" hidden="1">Sheet1!$A$1:$L$34</definedName>
    <definedName name="_xlnm.Print_Area" localSheetId="0">Sheet1!$A$1:$L$34</definedName>
    <definedName name="_xlnm.Print_Titles" localSheetId="0">Sheet1!$2:$2</definedName>
  </definedNames>
  <calcPr calcId="144525" concurrentCalc="0"/>
</workbook>
</file>

<file path=xl/sharedStrings.xml><?xml version="1.0" encoding="utf-8"?>
<sst xmlns="http://schemas.openxmlformats.org/spreadsheetml/2006/main" count="163" uniqueCount="95">
  <si>
    <t>利通区计划实施生态建设项目清单</t>
  </si>
  <si>
    <t>序号</t>
  </si>
  <si>
    <t>项目名称</t>
  </si>
  <si>
    <t>建设
性质（新建、续建）</t>
  </si>
  <si>
    <t>建设规模及主要内容</t>
  </si>
  <si>
    <t>建设年限</t>
  </si>
  <si>
    <t>总投资</t>
  </si>
  <si>
    <t>2024年
计划投资</t>
  </si>
  <si>
    <t>2025年
计划投资</t>
  </si>
  <si>
    <t>投资性质    （企业投资、政府投资）</t>
  </si>
  <si>
    <t>计划开工日期</t>
  </si>
  <si>
    <t>项目实施单位</t>
  </si>
  <si>
    <t>备注</t>
  </si>
  <si>
    <t>合计（20个）</t>
  </si>
  <si>
    <t>一</t>
  </si>
  <si>
    <t>环境整治类项目合计（6个）</t>
  </si>
  <si>
    <t>（一）</t>
  </si>
  <si>
    <t>污水垃圾处理项目（3个）</t>
  </si>
  <si>
    <t>1</t>
  </si>
  <si>
    <t>郭家桥乡农村生活污水建设项目</t>
  </si>
  <si>
    <t>新建</t>
  </si>
  <si>
    <t>敷设D300I级钢筋混凝土排水管2182米，De315HDPE双壁波纹排水支管5950米，接户De110塑料排水预留管10640米等</t>
  </si>
  <si>
    <t>2024-2025</t>
  </si>
  <si>
    <t>政府投资</t>
  </si>
  <si>
    <t>吴忠市生态环境局利通分局</t>
  </si>
  <si>
    <t>已列入市级清单</t>
  </si>
  <si>
    <t>2</t>
  </si>
  <si>
    <t>吴忠市生活垃圾填埋场一期综合治理项目</t>
  </si>
  <si>
    <t>在利通区黄羊沟对吴忠市生活垃圾填埋场一期及八乡镇生活垃圾填埋场进行封场，总封场面积126396㎡，绿化灌及生态恢复面积123698㎡，封场覆盖系统、地表水导排系统、气体收集工程、环境检测及设备配套等</t>
  </si>
  <si>
    <t>吴忠市利通区城乡环境卫生管理中心</t>
  </si>
  <si>
    <t>3</t>
  </si>
  <si>
    <t>吴忠市第二生活垃圾填埋场环境综合治理项目</t>
  </si>
  <si>
    <t>对五里坡移民安置区填埋场封场，封场面积11484.5㎡，生态恢复面积10440.5㎡，地表水导排系统、气体收集系统、地下水检测系统、环卫车辆等</t>
  </si>
  <si>
    <t>（二）</t>
  </si>
  <si>
    <t>环境整治项目（3个）</t>
  </si>
  <si>
    <t>利通区2024年高质量美丽宜居村庄</t>
  </si>
  <si>
    <t>马莲渠村、新华桥村、早元村和涝河桥村4个美丽村庄，对村庄环境整治、渠道砌护、道路改造、停车场建设等</t>
  </si>
  <si>
    <t>吴忠市利通区住房城乡建设和交通局</t>
  </si>
  <si>
    <t>利通区2024年财政奖补“一事一议”项目</t>
  </si>
  <si>
    <t>对各乡镇人居环境进行整治</t>
  </si>
  <si>
    <t>各乡镇</t>
  </si>
  <si>
    <t>吴忠市利通区2024年农村人居环境整治提升整县推进项目</t>
  </si>
  <si>
    <t>对吴忠市利通区14个行政村进行农村人居环境整治提升，整治内容主要包括巷道硬化、巷道两侧人行道面包砖铺装、污水管网新建及改造、渠道砌护、入户路硬化、入户桥维修、安装太阳能路灯、设置垃圾分类点、环境整治、厕所运维、残垣断壁拆除等内容</t>
  </si>
  <si>
    <t>吴忠市利通区农业农村局</t>
  </si>
  <si>
    <t>二</t>
  </si>
  <si>
    <t>生态修复类项目合计（12个）</t>
  </si>
  <si>
    <t>海绵城市建设项目（4个）</t>
  </si>
  <si>
    <t>板桥乡梁湾中心村保障性安居工程配套基础设施海绵改造项目</t>
  </si>
  <si>
    <t>续建</t>
  </si>
  <si>
    <t>主要实施排水管网改造6829米，给水管网改造7819米，供暖管网改造2130米，电力管网改造7586米，配套实施小区道路21766平方米，配套完善小区绿化、检查井、雨水篦子、化粪池等基础设施</t>
  </si>
  <si>
    <t>2023-2024</t>
  </si>
  <si>
    <t>吴忠市利通区板桥乡人民政府</t>
  </si>
  <si>
    <t>板桥乡罗家湖中心村保障性安居工程配套基础设施海绵改造项目</t>
  </si>
  <si>
    <t>主要实施排水管网改造4250米，供暖管网改造6760米，配套实施小区道路31008平方米，配套完善小区绿化、检查井、雨水篦子、化粪池等基础设施</t>
  </si>
  <si>
    <t>保障性安居工程配套基础设施海绵改造2024年新建项目</t>
  </si>
  <si>
    <t>实施2024年保障性安居工程等保障性安居工程小区雨污分流、下沉式绿地等海绵改造</t>
  </si>
  <si>
    <t>吴忠市生态文旅岸线利通区示范段项目</t>
  </si>
  <si>
    <r>
      <rPr>
        <sz val="16"/>
        <rFont val="宋体"/>
        <charset val="134"/>
        <scheme val="minor"/>
      </rPr>
      <t xml:space="preserve">①新建古城湾露营地内公共卫生间1座。
②新建科技广场服务驿站1座。
③新建早元村服务驿站1座。
④改造新华桥游客服务中心。
⑤改造古城湾服务驿站。
</t>
    </r>
    <r>
      <rPr>
        <sz val="16"/>
        <rFont val="汉仪书宋二S"/>
        <charset val="134"/>
      </rPr>
      <t>⑥</t>
    </r>
    <r>
      <rPr>
        <sz val="16"/>
        <rFont val="宋体"/>
        <charset val="134"/>
        <scheme val="minor"/>
      </rPr>
      <t>慢行绿道铺装51001㎡，新建绿化47979㎡及其他配套设施。</t>
    </r>
  </si>
  <si>
    <t>吴忠市利通文化旅游体育广电局</t>
  </si>
  <si>
    <t>水土保持项目（1个）</t>
  </si>
  <si>
    <t>宁夏重点山洪沟治理项目吴忠市利通区五里坡花水沟治理工程</t>
  </si>
  <si>
    <t>防洪标准10年一遇，治理沟道9公里，其中砌护8.3公里，铺设防汛道路9公里。</t>
  </si>
  <si>
    <t>吴忠市利通区水务局</t>
  </si>
  <si>
    <t>（三）</t>
  </si>
  <si>
    <t>国土绿化整治项目（1个）</t>
  </si>
  <si>
    <t>2024-2025年国土绿化项目</t>
  </si>
  <si>
    <t>完成营造林2.2万亩，其中新造林面积0.6万亩，退化改造提升面积1.6万亩</t>
  </si>
  <si>
    <t>吴忠市利通区自然资源局</t>
  </si>
  <si>
    <t>（四）</t>
  </si>
  <si>
    <t>荒漠化治理项目（1个）</t>
  </si>
  <si>
    <t>宁夏吴忠市利通区牛首山东麓荒漠化土地生态修复项目</t>
  </si>
  <si>
    <t>在扁担沟镇、孙家滩地区完成生态修复15.4万亩，其中：绿色通道建设面积7659.3 亩，防风固沙林建设面积 2135.7 亩，退化林改造建设面积45471.2 亩，高标准生态经济林建设面积 1500亩，围栏封育面积 97233.8 亩</t>
  </si>
  <si>
    <t>（五）</t>
  </si>
  <si>
    <t>水流域治理项目（3个）</t>
  </si>
  <si>
    <t>苦水河利通区段综合治理工程2023年度建设项目</t>
  </si>
  <si>
    <t>本次治理范围为苦水河干流利通区段（银西高速至苦水河入黄河口），河道桩号102+129～118+455段，总长16.326公里。苦水河银西高速至入黄河口段设计防洪标准为20年一遇</t>
  </si>
  <si>
    <t>苦水河利通区段综合治理工程2024年度建设项目</t>
  </si>
  <si>
    <t>新建护岸工程15处长度5.5公里，提标改造巡护道路9.2公里，改造生产桥1座</t>
  </si>
  <si>
    <t>利通区双吉沟整治工程</t>
  </si>
  <si>
    <t>砌护沟道8.78公里，修建截墙24座，修建过水路面1座</t>
  </si>
  <si>
    <t>（六）</t>
  </si>
  <si>
    <t>河湖湿地生态保护修复项目（2个）</t>
  </si>
  <si>
    <t>吴忠市利通区渔光湖水环境综合治理项目</t>
  </si>
  <si>
    <t>项目建设总面积为 3922 亩，主要内容分别为污染底泥清理、人工湿地修复建设、生态护岸建设、生态隔离带建、生态沟渠建设 、建立水生态监测引水口1 处，水生态监测点3处，绿化灌溉泵站1处</t>
  </si>
  <si>
    <t>吴忠市苦水河（双吉沟-吴灵青公路段）生态修复与水质改善工程</t>
  </si>
  <si>
    <t>对吴灵青公路至双吉沟段实施生态修复与水质改善，长度36.5公里</t>
  </si>
  <si>
    <t>三</t>
  </si>
  <si>
    <t>绿色发展类项目合计（2个）</t>
  </si>
  <si>
    <t>吴忠林场10万吨林业剩余物收储与资源化利用项目</t>
  </si>
  <si>
    <t>规划占地 50 亩，总建筑面积 6300 平方米；建设标准化生产车间两栋，化验室、仓库、办公楼、中转车间各 1 座;配套建设围墙、大门、道路及绿化等</t>
  </si>
  <si>
    <t>社会投资</t>
  </si>
  <si>
    <t>吴忠林场</t>
  </si>
  <si>
    <t>吴忠市东星塑料制品有限公司年产3万吨绿色智能包装产业园建设项目</t>
  </si>
  <si>
    <t>新建生产车间、原料库、成品库、辅助用房等建构筑物建筑面积39800平方米，新增全自动塑料气压热成型机等生产及辅助设施</t>
  </si>
  <si>
    <t>吴忠市东星塑料制品有限公司</t>
  </si>
</sst>
</file>

<file path=xl/styles.xml><?xml version="1.0" encoding="utf-8"?>
<styleSheet xmlns="http://schemas.openxmlformats.org/spreadsheetml/2006/main">
  <numFmts count="6">
    <numFmt numFmtId="176" formatCode="yyyy&quot;年&quot;m&quot;月&quot;;@"/>
    <numFmt numFmtId="177"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0">
    <font>
      <sz val="11"/>
      <color theme="1"/>
      <name val="宋体"/>
      <charset val="134"/>
      <scheme val="minor"/>
    </font>
    <font>
      <sz val="11"/>
      <color theme="1"/>
      <name val="Times New Roman"/>
      <charset val="134"/>
    </font>
    <font>
      <b/>
      <sz val="14"/>
      <name val="宋体"/>
      <charset val="134"/>
      <scheme val="minor"/>
    </font>
    <font>
      <b/>
      <sz val="18"/>
      <name val="宋体"/>
      <charset val="134"/>
      <scheme val="minor"/>
    </font>
    <font>
      <b/>
      <sz val="16"/>
      <name val="宋体"/>
      <charset val="0"/>
      <scheme val="minor"/>
    </font>
    <font>
      <sz val="16"/>
      <color rgb="FFFF0000"/>
      <name val="宋体"/>
      <charset val="134"/>
      <scheme val="minor"/>
    </font>
    <font>
      <sz val="16"/>
      <name val="宋体"/>
      <charset val="134"/>
      <scheme val="minor"/>
    </font>
    <font>
      <b/>
      <sz val="16"/>
      <name val="宋体"/>
      <charset val="134"/>
      <scheme val="minor"/>
    </font>
    <font>
      <sz val="16"/>
      <color theme="1"/>
      <name val="Times New Roman"/>
      <charset val="134"/>
    </font>
    <font>
      <sz val="28"/>
      <name val="方正小标宋_GBK"/>
      <charset val="134"/>
    </font>
    <font>
      <sz val="16"/>
      <name val="Times New Roman"/>
      <charset val="134"/>
    </font>
    <font>
      <sz val="28"/>
      <name val="Times New Roman"/>
      <charset val="134"/>
    </font>
    <font>
      <sz val="1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sz val="10"/>
      <name val="Helv"/>
      <charset val="0"/>
    </font>
    <font>
      <sz val="12"/>
      <name val="宋体"/>
      <charset val="134"/>
    </font>
    <font>
      <b/>
      <sz val="11"/>
      <color theme="1"/>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sz val="11"/>
      <color rgb="FF000000"/>
      <name val="宋体"/>
      <charset val="134"/>
    </font>
    <font>
      <sz val="11"/>
      <name val="宋体"/>
      <charset val="134"/>
    </font>
    <font>
      <b/>
      <sz val="15"/>
      <color theme="3"/>
      <name val="宋体"/>
      <charset val="134"/>
      <scheme val="minor"/>
    </font>
    <font>
      <b/>
      <sz val="11"/>
      <color rgb="FFFFFFFF"/>
      <name val="宋体"/>
      <charset val="0"/>
      <scheme val="minor"/>
    </font>
    <font>
      <sz val="11"/>
      <color rgb="FFFA7D00"/>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b/>
      <sz val="11"/>
      <color rgb="FF3F3F3F"/>
      <name val="宋体"/>
      <charset val="0"/>
      <scheme val="minor"/>
    </font>
    <font>
      <sz val="11"/>
      <color rgb="FF000000"/>
      <name val="等线"/>
      <charset val="134"/>
    </font>
    <font>
      <sz val="10"/>
      <name val="Helv"/>
      <charset val="134"/>
    </font>
    <font>
      <b/>
      <sz val="18"/>
      <color theme="3"/>
      <name val="宋体"/>
      <charset val="134"/>
      <scheme val="minor"/>
    </font>
    <font>
      <sz val="11"/>
      <color rgb="FFFF0000"/>
      <name val="宋体"/>
      <charset val="0"/>
      <scheme val="minor"/>
    </font>
    <font>
      <u/>
      <sz val="11"/>
      <color rgb="FF0000FF"/>
      <name val="宋体"/>
      <charset val="0"/>
      <scheme val="minor"/>
    </font>
    <font>
      <sz val="11"/>
      <color rgb="FF006100"/>
      <name val="宋体"/>
      <charset val="0"/>
      <scheme val="minor"/>
    </font>
    <font>
      <sz val="16"/>
      <name val="汉仪书宋二S"/>
      <charset val="134"/>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4">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24" fillId="0" borderId="0">
      <alignment vertical="center"/>
    </xf>
    <xf numFmtId="0" fontId="19" fillId="0" borderId="0"/>
    <xf numFmtId="0" fontId="19" fillId="0" borderId="0" applyNumberFormat="false" applyFill="false" applyBorder="false" applyAlignment="false" applyProtection="false">
      <alignment vertical="center"/>
    </xf>
    <xf numFmtId="0" fontId="29" fillId="0" borderId="0"/>
    <xf numFmtId="0" fontId="29" fillId="0" borderId="0">
      <alignment vertical="center"/>
    </xf>
    <xf numFmtId="0" fontId="0" fillId="0" borderId="0">
      <alignment vertical="center"/>
    </xf>
    <xf numFmtId="0" fontId="14" fillId="2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32" fillId="11" borderId="8" applyNumberFormat="false" applyAlignment="false" applyProtection="false">
      <alignment vertical="center"/>
    </xf>
    <xf numFmtId="0" fontId="27" fillId="21" borderId="5" applyNumberFormat="false" applyAlignment="false" applyProtection="false">
      <alignment vertical="center"/>
    </xf>
    <xf numFmtId="0" fontId="21" fillId="15" borderId="0" applyNumberFormat="false" applyBorder="false" applyAlignment="false" applyProtection="false">
      <alignment vertical="center"/>
    </xf>
    <xf numFmtId="0" fontId="26" fillId="0" borderId="4" applyNumberFormat="false" applyFill="false" applyAlignment="false" applyProtection="false">
      <alignment vertical="center"/>
    </xf>
    <xf numFmtId="0" fontId="19" fillId="0" borderId="0">
      <alignment vertical="center"/>
    </xf>
    <xf numFmtId="0" fontId="22" fillId="0" borderId="0" applyNumberFormat="false" applyFill="false" applyBorder="false" applyAlignment="false" applyProtection="false">
      <alignment vertical="center"/>
    </xf>
    <xf numFmtId="0" fontId="23" fillId="0" borderId="4" applyNumberFormat="false" applyFill="false" applyAlignment="false" applyProtection="false">
      <alignment vertical="center"/>
    </xf>
    <xf numFmtId="0" fontId="13"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24"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0" fontId="31" fillId="0" borderId="7" applyNumberFormat="false" applyFill="false" applyAlignment="false" applyProtection="false">
      <alignment vertical="center"/>
    </xf>
    <xf numFmtId="0" fontId="34" fillId="0" borderId="0">
      <protection locked="false"/>
    </xf>
    <xf numFmtId="0" fontId="20" fillId="0" borderId="3" applyNumberFormat="false" applyFill="false" applyAlignment="false" applyProtection="false">
      <alignment vertical="center"/>
    </xf>
    <xf numFmtId="0" fontId="13" fillId="27"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9" fillId="0" borderId="0">
      <alignment vertical="center"/>
    </xf>
    <xf numFmtId="0" fontId="13" fillId="17" borderId="0" applyNumberFormat="false" applyBorder="false" applyAlignment="false" applyProtection="false">
      <alignment vertical="center"/>
    </xf>
    <xf numFmtId="0" fontId="33" fillId="0" borderId="0">
      <protection locked="false"/>
    </xf>
    <xf numFmtId="0" fontId="28" fillId="0" borderId="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3"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13" fillId="28" borderId="0" applyNumberFormat="false" applyBorder="false" applyAlignment="false" applyProtection="false">
      <alignment vertical="center"/>
    </xf>
    <xf numFmtId="0" fontId="0" fillId="31" borderId="9" applyNumberFormat="false" applyFont="false" applyAlignment="false" applyProtection="false">
      <alignment vertical="center"/>
    </xf>
    <xf numFmtId="0" fontId="14" fillId="32" borderId="0" applyNumberFormat="false" applyBorder="false" applyAlignment="false" applyProtection="false">
      <alignment vertical="center"/>
    </xf>
    <xf numFmtId="0" fontId="38" fillId="33"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8" fillId="0" borderId="0">
      <protection locked="false"/>
    </xf>
    <xf numFmtId="0" fontId="16" fillId="12" borderId="0" applyNumberFormat="false" applyBorder="false" applyAlignment="false" applyProtection="false">
      <alignment vertical="center"/>
    </xf>
    <xf numFmtId="0" fontId="15" fillId="11" borderId="2" applyNumberFormat="false" applyAlignment="false" applyProtection="false">
      <alignment vertical="center"/>
    </xf>
    <xf numFmtId="0" fontId="14"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1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7" fillId="13" borderId="2" applyNumberFormat="false" applyAlignment="false" applyProtection="false">
      <alignment vertical="center"/>
    </xf>
    <xf numFmtId="0" fontId="13"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52">
    <xf numFmtId="0" fontId="0" fillId="0" borderId="0" xfId="0">
      <alignment vertical="center"/>
    </xf>
    <xf numFmtId="0" fontId="1" fillId="0" borderId="0" xfId="0" applyFont="true" applyAlignment="true">
      <alignment horizontal="center"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4" fillId="0" borderId="0" xfId="0" applyFont="true" applyFill="true" applyBorder="true" applyAlignment="true">
      <alignment vertical="center"/>
    </xf>
    <xf numFmtId="0" fontId="5" fillId="0" borderId="0" xfId="0" applyFont="true" applyFill="true">
      <alignment vertical="center"/>
    </xf>
    <xf numFmtId="0" fontId="6" fillId="0" borderId="0" xfId="0" applyFont="true" applyFill="true">
      <alignment vertical="center"/>
    </xf>
    <xf numFmtId="0" fontId="5" fillId="2" borderId="0" xfId="0" applyFont="true" applyFill="true">
      <alignment vertical="center"/>
    </xf>
    <xf numFmtId="0" fontId="6" fillId="0" borderId="0" xfId="0" applyFont="true" applyFill="true" applyAlignment="true">
      <alignment vertical="center"/>
    </xf>
    <xf numFmtId="0" fontId="5" fillId="0" borderId="0" xfId="0" applyFont="true" applyFill="true" applyAlignment="true">
      <alignment vertical="center"/>
    </xf>
    <xf numFmtId="0" fontId="7" fillId="0" borderId="0" xfId="0" applyFont="true" applyFill="true">
      <alignment vertical="center"/>
    </xf>
    <xf numFmtId="0" fontId="1" fillId="0" borderId="0" xfId="0" applyNumberFormat="true" applyFont="true" applyFill="true" applyAlignment="true">
      <alignment horizontal="center" vertical="center" wrapText="true"/>
    </xf>
    <xf numFmtId="0" fontId="8" fillId="0" borderId="0" xfId="0" applyNumberFormat="true" applyFont="true" applyFill="true" applyAlignment="true">
      <alignment horizontal="left" vertical="center" wrapText="true"/>
    </xf>
    <xf numFmtId="0" fontId="1" fillId="0" borderId="0" xfId="0" applyNumberFormat="true" applyFont="true" applyFill="true" applyAlignment="true">
      <alignment horizontal="justify" vertical="center" wrapText="true"/>
    </xf>
    <xf numFmtId="177" fontId="1" fillId="0" borderId="0" xfId="0" applyNumberFormat="true" applyFont="true" applyFill="true" applyAlignment="true">
      <alignment horizontal="center" vertical="center" wrapText="true"/>
    </xf>
    <xf numFmtId="176" fontId="1" fillId="0" borderId="0" xfId="0" applyNumberFormat="true" applyFont="true" applyFill="true" applyAlignment="true">
      <alignment horizontal="center" vertical="center" wrapText="true"/>
    </xf>
    <xf numFmtId="0" fontId="9" fillId="0" borderId="0" xfId="0" applyNumberFormat="true" applyFont="true" applyFill="true" applyAlignment="true">
      <alignment horizontal="center" vertical="center" wrapText="true"/>
    </xf>
    <xf numFmtId="0" fontId="10" fillId="0" borderId="0" xfId="0" applyNumberFormat="true" applyFont="true" applyFill="true" applyAlignment="true">
      <alignment horizontal="left" vertical="center" wrapText="true"/>
    </xf>
    <xf numFmtId="0" fontId="11" fillId="0" borderId="0" xfId="0" applyNumberFormat="true" applyFont="true" applyFill="true" applyAlignment="true">
      <alignment horizontal="center" vertical="center" wrapText="true"/>
    </xf>
    <xf numFmtId="0" fontId="11" fillId="0" borderId="0" xfId="0" applyNumberFormat="true" applyFont="true" applyFill="true" applyAlignment="true">
      <alignment horizontal="justify" vertical="center" wrapText="true"/>
    </xf>
    <xf numFmtId="0" fontId="2"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0" fontId="3" fillId="0" borderId="1" xfId="0" applyNumberFormat="true" applyFont="true" applyFill="true" applyBorder="true" applyAlignment="true">
      <alignment horizontal="justify" vertical="center" wrapText="true"/>
    </xf>
    <xf numFmtId="0" fontId="7"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justify" vertical="center" wrapText="true"/>
    </xf>
    <xf numFmtId="49"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justify" vertical="center" wrapText="true"/>
    </xf>
    <xf numFmtId="0" fontId="6" fillId="0" borderId="1" xfId="0" applyFont="true" applyFill="true" applyBorder="true" applyAlignment="true" applyProtection="true">
      <alignment horizontal="center" vertical="center"/>
    </xf>
    <xf numFmtId="0" fontId="6" fillId="0" borderId="1" xfId="0" applyFont="true" applyFill="true" applyBorder="true" applyAlignment="true">
      <alignment horizontal="justify" vertical="center" wrapText="true"/>
    </xf>
    <xf numFmtId="177" fontId="11" fillId="0" borderId="0" xfId="0" applyNumberFormat="true" applyFont="true" applyFill="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xf>
    <xf numFmtId="177" fontId="12"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12" fillId="0" borderId="1" xfId="0" applyNumberFormat="true" applyFont="true" applyFill="true" applyBorder="true" applyAlignment="true" applyProtection="true">
      <alignment horizontal="center" vertical="center" wrapText="true"/>
    </xf>
    <xf numFmtId="176" fontId="11" fillId="0" borderId="0" xfId="0" applyNumberFormat="true" applyFont="true" applyFill="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57" fontId="6"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cellXfs>
  <cellStyles count="64">
    <cellStyle name="常规" xfId="0" builtinId="0"/>
    <cellStyle name="常规 20" xfId="1"/>
    <cellStyle name="Normal" xfId="2"/>
    <cellStyle name="常规 14" xfId="3"/>
    <cellStyle name="常规 4" xfId="4"/>
    <cellStyle name="常规_Sheet3_11" xfId="5"/>
    <cellStyle name="常规 2" xfId="6"/>
    <cellStyle name="常规_Sheet1_2" xfId="7"/>
    <cellStyle name="常规_Sheet1" xfId="8"/>
    <cellStyle name="常规_Sheet1_3" xfId="9"/>
    <cellStyle name="常规 4 46" xfId="10"/>
    <cellStyle name="60% - 强调文字颜色 6" xfId="11" builtinId="52"/>
    <cellStyle name="20% - 强调文字颜色 6" xfId="12" builtinId="50"/>
    <cellStyle name="输出" xfId="13" builtinId="21"/>
    <cellStyle name="检查单元格" xfId="14" builtinId="23"/>
    <cellStyle name="差" xfId="15" builtinId="27"/>
    <cellStyle name="标题 1" xfId="16" builtinId="16"/>
    <cellStyle name="常规 2 2 2" xfId="17"/>
    <cellStyle name="解释性文本" xfId="18" builtinId="53"/>
    <cellStyle name="标题 2" xfId="19" builtinId="17"/>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常规_Sheet1_1 2" xfId="26"/>
    <cellStyle name="汇总" xfId="27" builtinId="25"/>
    <cellStyle name="20% - 强调文字颜色 1" xfId="28" builtinId="30"/>
    <cellStyle name="40% - 强调文字颜色 1" xfId="29" builtinId="31"/>
    <cellStyle name="强调文字颜色 6" xfId="30" builtinId="49"/>
    <cellStyle name="千位分隔" xfId="31" builtinId="3"/>
    <cellStyle name="标题" xfId="32" builtinId="15"/>
    <cellStyle name="已访问的超链接" xfId="33" builtinId="9"/>
    <cellStyle name="常规 2 2" xfId="34"/>
    <cellStyle name="40% - 强调文字颜色 4" xfId="35" builtinId="43"/>
    <cellStyle name="常规 3" xfId="36"/>
    <cellStyle name="链接单元格" xfId="37" builtinId="24"/>
    <cellStyle name="标题 4" xfId="38" builtinId="19"/>
    <cellStyle name="20% - 强调文字颜色 2" xfId="39" builtinId="34"/>
    <cellStyle name="货币[0]" xfId="40" builtinId="7"/>
    <cellStyle name="警告文本" xfId="41" builtinId="11"/>
    <cellStyle name="40% - 强调文字颜色 2" xfId="42" builtinId="35"/>
    <cellStyle name="注释" xfId="43" builtinId="10"/>
    <cellStyle name="60% - 强调文字颜色 3" xfId="44" builtinId="40"/>
    <cellStyle name="好" xfId="45" builtinId="26"/>
    <cellStyle name="20% - 强调文字颜色 5" xfId="46" builtinId="46"/>
    <cellStyle name="常规_Sheet1_1" xfId="47"/>
    <cellStyle name="适中" xfId="48" builtinId="28"/>
    <cellStyle name="计算" xfId="49" builtinId="22"/>
    <cellStyle name="强调文字颜色 1" xfId="50" builtinId="29"/>
    <cellStyle name="60% - 强调文字颜色 4" xfId="51" builtinId="44"/>
    <cellStyle name="60% - 强调文字颜色 1" xfId="52" builtinId="32"/>
    <cellStyle name="强调文字颜色 2" xfId="53" builtinId="33"/>
    <cellStyle name="60% - 强调文字颜色 5" xfId="54" builtinId="48"/>
    <cellStyle name="百分比" xfId="55" builtinId="5"/>
    <cellStyle name="60% - 强调文字颜色 2" xfId="56" builtinId="36"/>
    <cellStyle name="货币" xfId="57" builtinId="4"/>
    <cellStyle name="强调文字颜色 3" xfId="58" builtinId="37"/>
    <cellStyle name="20% - 强调文字颜色 3" xfId="59" builtinId="38"/>
    <cellStyle name="输入" xfId="60" builtinId="20"/>
    <cellStyle name="40% - 强调文字颜色 3" xfId="61" builtinId="39"/>
    <cellStyle name="强调文字颜色 4" xfId="62" builtinId="41"/>
    <cellStyle name="20% - 强调文字颜色 4" xfId="63" builtinId="4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34</xdr:row>
      <xdr:rowOff>0</xdr:rowOff>
    </xdr:from>
    <xdr:to>
      <xdr:col>1</xdr:col>
      <xdr:colOff>2046605</xdr:colOff>
      <xdr:row>34</xdr:row>
      <xdr:rowOff>166370</xdr:rowOff>
    </xdr:to>
    <xdr:pic>
      <xdr:nvPicPr>
        <xdr:cNvPr id="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1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2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3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4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5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4"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5"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6"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7"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8"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69"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70"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71"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72"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2046605</xdr:colOff>
      <xdr:row>34</xdr:row>
      <xdr:rowOff>166370</xdr:rowOff>
    </xdr:to>
    <xdr:pic>
      <xdr:nvPicPr>
        <xdr:cNvPr id="73" name="Picture 1027" descr="clip_image2400" hidden="true"/>
        <xdr:cNvPicPr>
          <a:picLocks noChangeAspect="true"/>
        </xdr:cNvPicPr>
      </xdr:nvPicPr>
      <xdr:blipFill>
        <a:blip r:embed="rId1"/>
        <a:stretch>
          <a:fillRect/>
        </a:stretch>
      </xdr:blipFill>
      <xdr:spPr>
        <a:xfrm>
          <a:off x="857250" y="37922200"/>
          <a:ext cx="2046605" cy="16637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7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7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7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7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7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7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8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9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0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1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2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6"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7"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8"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39"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40"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41"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42"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43"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44"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twoCellAnchor editAs="oneCell">
    <xdr:from>
      <xdr:col>1</xdr:col>
      <xdr:colOff>0</xdr:colOff>
      <xdr:row>34</xdr:row>
      <xdr:rowOff>0</xdr:rowOff>
    </xdr:from>
    <xdr:to>
      <xdr:col>1</xdr:col>
      <xdr:colOff>2041525</xdr:colOff>
      <xdr:row>34</xdr:row>
      <xdr:rowOff>165100</xdr:rowOff>
    </xdr:to>
    <xdr:pic>
      <xdr:nvPicPr>
        <xdr:cNvPr id="145" name="Picture 1027" descr="clip_image2400" hidden="true"/>
        <xdr:cNvPicPr>
          <a:picLocks noChangeAspect="true"/>
        </xdr:cNvPicPr>
      </xdr:nvPicPr>
      <xdr:blipFill>
        <a:blip r:embed="rId1"/>
        <a:stretch>
          <a:fillRect/>
        </a:stretch>
      </xdr:blipFill>
      <xdr:spPr>
        <a:xfrm>
          <a:off x="857250" y="37922200"/>
          <a:ext cx="2041525" cy="1651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A34"/>
  <sheetViews>
    <sheetView tabSelected="1" view="pageBreakPreview" zoomScale="78" zoomScaleNormal="90" zoomScaleSheetLayoutView="78" workbookViewId="0">
      <pane ySplit="2" topLeftCell="A17" activePane="bottomLeft" state="frozen"/>
      <selection/>
      <selection pane="bottomLeft" activeCell="J21" sqref="J21"/>
    </sheetView>
  </sheetViews>
  <sheetFormatPr defaultColWidth="8.89166666666667" defaultRowHeight="24.75"/>
  <cols>
    <col min="1" max="1" width="11.25" style="11" customWidth="true"/>
    <col min="2" max="2" width="43.7416666666667" style="12" customWidth="true"/>
    <col min="3" max="3" width="12.175" style="11" customWidth="true"/>
    <col min="4" max="4" width="51.25" style="13" customWidth="true"/>
    <col min="5" max="5" width="12.5" style="11" customWidth="true"/>
    <col min="6" max="6" width="12.5" style="14" customWidth="true"/>
    <col min="7" max="7" width="12.75" style="14" customWidth="true"/>
    <col min="8" max="8" width="12.25" style="14" customWidth="true"/>
    <col min="9" max="9" width="16.9833333333333" style="11" customWidth="true"/>
    <col min="10" max="10" width="19.125" style="15" customWidth="true"/>
    <col min="11" max="11" width="21" style="11" customWidth="true"/>
    <col min="12" max="12" width="14.825" style="11" customWidth="true"/>
    <col min="13" max="13" width="17.125" style="1"/>
    <col min="14" max="16384" width="8.89166666666667" style="1"/>
  </cols>
  <sheetData>
    <row r="1" s="1" customFormat="true" ht="74" customHeight="true" spans="1:12">
      <c r="A1" s="16" t="s">
        <v>0</v>
      </c>
      <c r="B1" s="17"/>
      <c r="C1" s="18"/>
      <c r="D1" s="19"/>
      <c r="E1" s="18"/>
      <c r="F1" s="32"/>
      <c r="G1" s="32"/>
      <c r="H1" s="32"/>
      <c r="I1" s="18"/>
      <c r="J1" s="42"/>
      <c r="K1" s="18"/>
      <c r="L1" s="18"/>
    </row>
    <row r="2" s="2" customFormat="true" ht="72" customHeight="true" spans="1:12">
      <c r="A2" s="20" t="s">
        <v>1</v>
      </c>
      <c r="B2" s="20" t="s">
        <v>2</v>
      </c>
      <c r="C2" s="20" t="s">
        <v>3</v>
      </c>
      <c r="D2" s="20" t="s">
        <v>4</v>
      </c>
      <c r="E2" s="20" t="s">
        <v>5</v>
      </c>
      <c r="F2" s="33" t="s">
        <v>6</v>
      </c>
      <c r="G2" s="33" t="s">
        <v>7</v>
      </c>
      <c r="H2" s="33" t="s">
        <v>8</v>
      </c>
      <c r="I2" s="20" t="s">
        <v>9</v>
      </c>
      <c r="J2" s="43" t="s">
        <v>10</v>
      </c>
      <c r="K2" s="20" t="s">
        <v>11</v>
      </c>
      <c r="L2" s="20" t="s">
        <v>12</v>
      </c>
    </row>
    <row r="3" s="3" customFormat="true" ht="40" customHeight="true" spans="1:12">
      <c r="A3" s="21"/>
      <c r="B3" s="22" t="s">
        <v>13</v>
      </c>
      <c r="C3" s="21"/>
      <c r="D3" s="23"/>
      <c r="E3" s="21"/>
      <c r="F3" s="34">
        <f>F4+F13+F32</f>
        <v>116056.68</v>
      </c>
      <c r="G3" s="34">
        <f>G4+G13+G32</f>
        <v>59131.65</v>
      </c>
      <c r="H3" s="34">
        <f>H4+H13+H32</f>
        <v>53940</v>
      </c>
      <c r="I3" s="21"/>
      <c r="K3" s="44"/>
      <c r="L3" s="21"/>
    </row>
    <row r="4" s="3" customFormat="true" ht="40" customHeight="true" spans="1:12">
      <c r="A4" s="21" t="s">
        <v>14</v>
      </c>
      <c r="B4" s="22" t="s">
        <v>15</v>
      </c>
      <c r="C4" s="21"/>
      <c r="D4" s="23"/>
      <c r="E4" s="21"/>
      <c r="F4" s="34">
        <f>F5+F9</f>
        <v>11468.69</v>
      </c>
      <c r="G4" s="34">
        <f>G5+G9</f>
        <v>9977</v>
      </c>
      <c r="H4" s="34">
        <f>H5+H9</f>
        <v>1492</v>
      </c>
      <c r="I4" s="21"/>
      <c r="J4" s="44"/>
      <c r="K4" s="21"/>
      <c r="L4" s="21"/>
    </row>
    <row r="5" s="4" customFormat="true" ht="40" customHeight="true" spans="1:12">
      <c r="A5" s="24" t="s">
        <v>16</v>
      </c>
      <c r="B5" s="22" t="s">
        <v>17</v>
      </c>
      <c r="C5" s="24"/>
      <c r="D5" s="25"/>
      <c r="E5" s="35"/>
      <c r="F5" s="36">
        <f>SUM(F6:F8)</f>
        <v>5385.09</v>
      </c>
      <c r="G5" s="36">
        <f>SUM(G6:G8)</f>
        <v>3893.4</v>
      </c>
      <c r="H5" s="36">
        <f>SUM(H6:H8)</f>
        <v>1492</v>
      </c>
      <c r="I5" s="45"/>
      <c r="J5" s="46"/>
      <c r="K5" s="24"/>
      <c r="L5" s="24"/>
    </row>
    <row r="6" s="5" customFormat="true" ht="80" customHeight="true" spans="1:12">
      <c r="A6" s="26" t="s">
        <v>18</v>
      </c>
      <c r="B6" s="27" t="s">
        <v>19</v>
      </c>
      <c r="C6" s="28" t="s">
        <v>20</v>
      </c>
      <c r="D6" s="29" t="s">
        <v>21</v>
      </c>
      <c r="E6" s="37" t="s">
        <v>22</v>
      </c>
      <c r="F6" s="28">
        <v>1655</v>
      </c>
      <c r="G6" s="28">
        <v>1655</v>
      </c>
      <c r="H6" s="28"/>
      <c r="I6" s="47" t="s">
        <v>23</v>
      </c>
      <c r="J6" s="48">
        <v>45414</v>
      </c>
      <c r="K6" s="28" t="s">
        <v>24</v>
      </c>
      <c r="L6" s="28" t="s">
        <v>25</v>
      </c>
    </row>
    <row r="7" s="5" customFormat="true" ht="160" customHeight="true" spans="1:16381">
      <c r="A7" s="26" t="s">
        <v>26</v>
      </c>
      <c r="B7" s="27" t="s">
        <v>27</v>
      </c>
      <c r="C7" s="28" t="s">
        <v>20</v>
      </c>
      <c r="D7" s="29" t="s">
        <v>28</v>
      </c>
      <c r="E7" s="28" t="s">
        <v>22</v>
      </c>
      <c r="F7" s="28">
        <v>2989.09</v>
      </c>
      <c r="G7" s="28">
        <v>1793.4</v>
      </c>
      <c r="H7" s="28">
        <v>1196</v>
      </c>
      <c r="I7" s="47" t="s">
        <v>23</v>
      </c>
      <c r="J7" s="48">
        <v>45442</v>
      </c>
      <c r="K7" s="28" t="s">
        <v>29</v>
      </c>
      <c r="L7" s="49"/>
      <c r="XFA7" s="6"/>
    </row>
    <row r="8" s="5" customFormat="true" ht="135" customHeight="true" spans="1:16381">
      <c r="A8" s="26" t="s">
        <v>30</v>
      </c>
      <c r="B8" s="27" t="s">
        <v>31</v>
      </c>
      <c r="C8" s="28" t="s">
        <v>20</v>
      </c>
      <c r="D8" s="29" t="s">
        <v>32</v>
      </c>
      <c r="E8" s="28" t="s">
        <v>22</v>
      </c>
      <c r="F8" s="28">
        <v>741</v>
      </c>
      <c r="G8" s="28">
        <v>445</v>
      </c>
      <c r="H8" s="28">
        <v>296</v>
      </c>
      <c r="I8" s="28" t="s">
        <v>23</v>
      </c>
      <c r="J8" s="48">
        <v>45808</v>
      </c>
      <c r="K8" s="28" t="s">
        <v>29</v>
      </c>
      <c r="L8" s="49"/>
      <c r="XFA8" s="6"/>
    </row>
    <row r="9" s="5" customFormat="true" ht="40" customHeight="true" spans="1:12">
      <c r="A9" s="24" t="s">
        <v>33</v>
      </c>
      <c r="B9" s="22" t="s">
        <v>34</v>
      </c>
      <c r="C9" s="28"/>
      <c r="D9" s="29"/>
      <c r="E9" s="36"/>
      <c r="F9" s="36">
        <f>SUM(F10:F12)</f>
        <v>6083.6</v>
      </c>
      <c r="G9" s="36">
        <f>SUM(G10:G12)</f>
        <v>6083.6</v>
      </c>
      <c r="H9" s="36">
        <f>SUM(H10:H12)</f>
        <v>0</v>
      </c>
      <c r="I9" s="47"/>
      <c r="J9" s="48"/>
      <c r="K9" s="28"/>
      <c r="L9" s="28"/>
    </row>
    <row r="10" s="6" customFormat="true" ht="116" customHeight="true" spans="1:12">
      <c r="A10" s="28">
        <v>4</v>
      </c>
      <c r="B10" s="27" t="s">
        <v>35</v>
      </c>
      <c r="C10" s="28" t="s">
        <v>20</v>
      </c>
      <c r="D10" s="29" t="s">
        <v>36</v>
      </c>
      <c r="E10" s="28">
        <v>2024</v>
      </c>
      <c r="F10" s="38">
        <v>1900</v>
      </c>
      <c r="G10" s="38">
        <v>1900</v>
      </c>
      <c r="H10" s="38"/>
      <c r="I10" s="30" t="s">
        <v>23</v>
      </c>
      <c r="J10" s="48">
        <v>45414</v>
      </c>
      <c r="K10" s="28" t="s">
        <v>37</v>
      </c>
      <c r="L10" s="28"/>
    </row>
    <row r="11" s="6" customFormat="true" ht="59" customHeight="true" spans="1:12">
      <c r="A11" s="28">
        <v>5</v>
      </c>
      <c r="B11" s="27" t="s">
        <v>38</v>
      </c>
      <c r="C11" s="28" t="s">
        <v>20</v>
      </c>
      <c r="D11" s="29" t="s">
        <v>39</v>
      </c>
      <c r="E11" s="28">
        <v>2024</v>
      </c>
      <c r="F11" s="38">
        <v>2000</v>
      </c>
      <c r="G11" s="38">
        <v>2000</v>
      </c>
      <c r="H11" s="38"/>
      <c r="I11" s="30" t="s">
        <v>23</v>
      </c>
      <c r="J11" s="48">
        <v>45415</v>
      </c>
      <c r="K11" s="28" t="s">
        <v>40</v>
      </c>
      <c r="L11" s="28"/>
    </row>
    <row r="12" s="5" customFormat="true" ht="162" customHeight="true" spans="1:12">
      <c r="A12" s="28">
        <v>6</v>
      </c>
      <c r="B12" s="27" t="s">
        <v>41</v>
      </c>
      <c r="C12" s="30" t="s">
        <v>20</v>
      </c>
      <c r="D12" s="29" t="s">
        <v>42</v>
      </c>
      <c r="E12" s="37">
        <v>2024</v>
      </c>
      <c r="F12" s="28">
        <v>2183.6</v>
      </c>
      <c r="G12" s="28">
        <v>2183.6</v>
      </c>
      <c r="H12" s="28"/>
      <c r="I12" s="30" t="s">
        <v>23</v>
      </c>
      <c r="J12" s="48">
        <v>45413</v>
      </c>
      <c r="K12" s="28" t="s">
        <v>43</v>
      </c>
      <c r="L12" s="28" t="s">
        <v>25</v>
      </c>
    </row>
    <row r="13" s="6" customFormat="true" ht="40" customHeight="true" spans="1:12">
      <c r="A13" s="24" t="s">
        <v>44</v>
      </c>
      <c r="B13" s="22" t="s">
        <v>45</v>
      </c>
      <c r="C13" s="28"/>
      <c r="D13" s="29"/>
      <c r="E13" s="28"/>
      <c r="F13" s="24">
        <f>F14+F21+F23+F25+F29+F19</f>
        <v>66087.99</v>
      </c>
      <c r="G13" s="24">
        <f>G14+G21+G23+G25+G29+G19</f>
        <v>38354.65</v>
      </c>
      <c r="H13" s="24">
        <f>H14+H21+H23+H25+H29+H19</f>
        <v>24748</v>
      </c>
      <c r="I13" s="47"/>
      <c r="J13" s="48"/>
      <c r="K13" s="28"/>
      <c r="L13" s="28"/>
    </row>
    <row r="14" s="6" customFormat="true" ht="40" customHeight="true" spans="1:12">
      <c r="A14" s="24" t="s">
        <v>16</v>
      </c>
      <c r="B14" s="22" t="s">
        <v>46</v>
      </c>
      <c r="C14" s="28"/>
      <c r="D14" s="29"/>
      <c r="E14" s="28"/>
      <c r="F14" s="36">
        <f>SUM(F15:F18)</f>
        <v>20363.44</v>
      </c>
      <c r="G14" s="36">
        <f>SUM(G15:G18)</f>
        <v>14922.65</v>
      </c>
      <c r="H14" s="36">
        <f>SUM(H15:H18)</f>
        <v>3000</v>
      </c>
      <c r="I14" s="47"/>
      <c r="J14" s="48"/>
      <c r="K14" s="28"/>
      <c r="L14" s="28"/>
    </row>
    <row r="15" s="6" customFormat="true" ht="140" customHeight="true" spans="1:12">
      <c r="A15" s="28">
        <v>8</v>
      </c>
      <c r="B15" s="27" t="s">
        <v>47</v>
      </c>
      <c r="C15" s="28" t="s">
        <v>48</v>
      </c>
      <c r="D15" s="27" t="s">
        <v>49</v>
      </c>
      <c r="E15" s="28" t="s">
        <v>50</v>
      </c>
      <c r="F15" s="39">
        <v>2527.79</v>
      </c>
      <c r="G15" s="39">
        <v>1328</v>
      </c>
      <c r="H15" s="39"/>
      <c r="I15" s="47" t="s">
        <v>23</v>
      </c>
      <c r="J15" s="48">
        <v>45161</v>
      </c>
      <c r="K15" s="28" t="s">
        <v>51</v>
      </c>
      <c r="L15" s="28"/>
    </row>
    <row r="16" s="6" customFormat="true" ht="99" customHeight="true" spans="1:12">
      <c r="A16" s="28">
        <v>9</v>
      </c>
      <c r="B16" s="27" t="s">
        <v>52</v>
      </c>
      <c r="C16" s="28" t="s">
        <v>48</v>
      </c>
      <c r="D16" s="27" t="s">
        <v>53</v>
      </c>
      <c r="E16" s="28" t="s">
        <v>50</v>
      </c>
      <c r="F16" s="39">
        <v>2066.45</v>
      </c>
      <c r="G16" s="39">
        <f>2066.45-500</f>
        <v>1566.45</v>
      </c>
      <c r="H16" s="39"/>
      <c r="I16" s="47" t="s">
        <v>23</v>
      </c>
      <c r="J16" s="48">
        <v>45229</v>
      </c>
      <c r="K16" s="28" t="s">
        <v>51</v>
      </c>
      <c r="L16" s="28"/>
    </row>
    <row r="17" s="5" customFormat="true" ht="88" customHeight="true" spans="1:12">
      <c r="A17" s="28">
        <v>10</v>
      </c>
      <c r="B17" s="27" t="s">
        <v>54</v>
      </c>
      <c r="C17" s="28" t="s">
        <v>20</v>
      </c>
      <c r="D17" s="29" t="s">
        <v>55</v>
      </c>
      <c r="E17" s="28" t="s">
        <v>22</v>
      </c>
      <c r="F17" s="28">
        <v>7865</v>
      </c>
      <c r="G17" s="28">
        <v>4865</v>
      </c>
      <c r="H17" s="28">
        <v>3000</v>
      </c>
      <c r="I17" s="28" t="s">
        <v>23</v>
      </c>
      <c r="J17" s="48">
        <v>45353</v>
      </c>
      <c r="K17" s="28" t="s">
        <v>37</v>
      </c>
      <c r="L17" s="28" t="s">
        <v>25</v>
      </c>
    </row>
    <row r="18" s="7" customFormat="true" ht="193" customHeight="true" spans="1:12">
      <c r="A18" s="28">
        <v>11</v>
      </c>
      <c r="B18" s="27" t="s">
        <v>56</v>
      </c>
      <c r="C18" s="28" t="s">
        <v>20</v>
      </c>
      <c r="D18" s="29" t="s">
        <v>57</v>
      </c>
      <c r="E18" s="28" t="s">
        <v>50</v>
      </c>
      <c r="F18" s="28">
        <v>7904.2</v>
      </c>
      <c r="G18" s="28">
        <v>7163.2</v>
      </c>
      <c r="H18" s="28">
        <v>0</v>
      </c>
      <c r="I18" s="28" t="s">
        <v>23</v>
      </c>
      <c r="J18" s="48">
        <v>45201</v>
      </c>
      <c r="K18" s="28" t="s">
        <v>58</v>
      </c>
      <c r="L18" s="28" t="s">
        <v>25</v>
      </c>
    </row>
    <row r="19" s="6" customFormat="true" ht="40" customHeight="true" spans="1:12">
      <c r="A19" s="24" t="s">
        <v>33</v>
      </c>
      <c r="B19" s="22" t="s">
        <v>59</v>
      </c>
      <c r="C19" s="28"/>
      <c r="D19" s="29"/>
      <c r="E19" s="28"/>
      <c r="F19" s="36">
        <f t="shared" ref="F19:H19" si="0">SUM(F20:F20)</f>
        <v>1432</v>
      </c>
      <c r="G19" s="36">
        <f t="shared" si="0"/>
        <v>1432</v>
      </c>
      <c r="H19" s="36">
        <f t="shared" si="0"/>
        <v>0</v>
      </c>
      <c r="I19" s="47"/>
      <c r="J19" s="48"/>
      <c r="K19" s="28"/>
      <c r="L19" s="28"/>
    </row>
    <row r="20" s="6" customFormat="true" ht="125" customHeight="true" spans="1:12">
      <c r="A20" s="28">
        <v>12</v>
      </c>
      <c r="B20" s="27" t="s">
        <v>60</v>
      </c>
      <c r="C20" s="28" t="s">
        <v>20</v>
      </c>
      <c r="D20" s="27" t="s">
        <v>61</v>
      </c>
      <c r="E20" s="28">
        <v>2024</v>
      </c>
      <c r="F20" s="28">
        <v>1432</v>
      </c>
      <c r="G20" s="28">
        <v>1432</v>
      </c>
      <c r="H20" s="40"/>
      <c r="I20" s="47" t="s">
        <v>23</v>
      </c>
      <c r="J20" s="50">
        <v>45383</v>
      </c>
      <c r="K20" s="28" t="s">
        <v>62</v>
      </c>
      <c r="L20" s="28"/>
    </row>
    <row r="21" s="6" customFormat="true" ht="40" customHeight="true" spans="1:12">
      <c r="A21" s="24" t="s">
        <v>63</v>
      </c>
      <c r="B21" s="22" t="s">
        <v>64</v>
      </c>
      <c r="C21" s="28"/>
      <c r="D21" s="29"/>
      <c r="E21" s="28"/>
      <c r="F21" s="36">
        <f>SUM(F22:F22)</f>
        <v>2120</v>
      </c>
      <c r="G21" s="36">
        <f>SUM(G22:G22)</f>
        <v>1340</v>
      </c>
      <c r="H21" s="36">
        <f>SUM(H22:H22)</f>
        <v>780</v>
      </c>
      <c r="I21" s="47"/>
      <c r="J21" s="48"/>
      <c r="K21" s="28"/>
      <c r="L21" s="28"/>
    </row>
    <row r="22" s="6" customFormat="true" ht="94" customHeight="true" spans="1:12">
      <c r="A22" s="28">
        <v>13</v>
      </c>
      <c r="B22" s="27" t="s">
        <v>65</v>
      </c>
      <c r="C22" s="28" t="s">
        <v>20</v>
      </c>
      <c r="D22" s="29" t="s">
        <v>66</v>
      </c>
      <c r="E22" s="28" t="s">
        <v>22</v>
      </c>
      <c r="F22" s="28">
        <v>2120</v>
      </c>
      <c r="G22" s="28">
        <v>1340</v>
      </c>
      <c r="H22" s="28">
        <v>780</v>
      </c>
      <c r="I22" s="47" t="s">
        <v>23</v>
      </c>
      <c r="J22" s="48">
        <v>45383</v>
      </c>
      <c r="K22" s="28" t="s">
        <v>67</v>
      </c>
      <c r="L22" s="28" t="s">
        <v>25</v>
      </c>
    </row>
    <row r="23" s="6" customFormat="true" ht="40" customHeight="true" spans="1:12">
      <c r="A23" s="24" t="s">
        <v>68</v>
      </c>
      <c r="B23" s="22" t="s">
        <v>69</v>
      </c>
      <c r="C23" s="28"/>
      <c r="D23" s="29"/>
      <c r="E23" s="28"/>
      <c r="F23" s="36">
        <f>SUM(F24)</f>
        <v>13896</v>
      </c>
      <c r="G23" s="36">
        <f>SUM(G24)</f>
        <v>4196</v>
      </c>
      <c r="H23" s="36">
        <f>SUM(H24)</f>
        <v>9700</v>
      </c>
      <c r="I23" s="47"/>
      <c r="J23" s="48"/>
      <c r="K23" s="28"/>
      <c r="L23" s="28"/>
    </row>
    <row r="24" s="6" customFormat="true" ht="138" customHeight="true" spans="1:12">
      <c r="A24" s="28">
        <v>14</v>
      </c>
      <c r="B24" s="27" t="s">
        <v>70</v>
      </c>
      <c r="C24" s="28" t="s">
        <v>20</v>
      </c>
      <c r="D24" s="29" t="s">
        <v>71</v>
      </c>
      <c r="E24" s="28" t="s">
        <v>22</v>
      </c>
      <c r="F24" s="28">
        <v>13896</v>
      </c>
      <c r="G24" s="28">
        <v>4196</v>
      </c>
      <c r="H24" s="28">
        <f>F24-G24</f>
        <v>9700</v>
      </c>
      <c r="I24" s="47" t="s">
        <v>23</v>
      </c>
      <c r="J24" s="48">
        <v>45383</v>
      </c>
      <c r="K24" s="28" t="s">
        <v>67</v>
      </c>
      <c r="L24" s="28"/>
    </row>
    <row r="25" s="6" customFormat="true" ht="40" customHeight="true" spans="1:12">
      <c r="A25" s="24" t="s">
        <v>72</v>
      </c>
      <c r="B25" s="22" t="s">
        <v>73</v>
      </c>
      <c r="C25" s="28"/>
      <c r="D25" s="29"/>
      <c r="E25" s="28"/>
      <c r="F25" s="36">
        <f>SUM(F26:F28)</f>
        <v>9089</v>
      </c>
      <c r="G25" s="36">
        <f>SUM(G26:G28)</f>
        <v>8544</v>
      </c>
      <c r="H25" s="36">
        <f>SUM(H26:H28)</f>
        <v>0</v>
      </c>
      <c r="I25" s="47"/>
      <c r="J25" s="48"/>
      <c r="K25" s="28"/>
      <c r="L25" s="28"/>
    </row>
    <row r="26" s="6" customFormat="true" ht="127" customHeight="true" spans="1:12">
      <c r="A26" s="28">
        <v>15</v>
      </c>
      <c r="B26" s="27" t="s">
        <v>74</v>
      </c>
      <c r="C26" s="28" t="s">
        <v>48</v>
      </c>
      <c r="D26" s="29" t="s">
        <v>75</v>
      </c>
      <c r="E26" s="28" t="s">
        <v>50</v>
      </c>
      <c r="F26" s="38">
        <v>3045</v>
      </c>
      <c r="G26" s="38">
        <v>2500</v>
      </c>
      <c r="H26" s="38"/>
      <c r="I26" s="47" t="s">
        <v>23</v>
      </c>
      <c r="J26" s="48">
        <v>45170</v>
      </c>
      <c r="K26" s="28" t="s">
        <v>62</v>
      </c>
      <c r="L26" s="28" t="s">
        <v>25</v>
      </c>
    </row>
    <row r="27" s="8" customFormat="true" ht="89" customHeight="true" spans="1:12">
      <c r="A27" s="28">
        <v>16</v>
      </c>
      <c r="B27" s="27" t="s">
        <v>76</v>
      </c>
      <c r="C27" s="28" t="s">
        <v>20</v>
      </c>
      <c r="D27" s="29" t="s">
        <v>77</v>
      </c>
      <c r="E27" s="37" t="s">
        <v>22</v>
      </c>
      <c r="F27" s="41">
        <v>4200</v>
      </c>
      <c r="G27" s="41">
        <v>4200</v>
      </c>
      <c r="H27" s="41"/>
      <c r="I27" s="28" t="s">
        <v>23</v>
      </c>
      <c r="J27" s="48">
        <v>45413</v>
      </c>
      <c r="K27" s="28" t="s">
        <v>62</v>
      </c>
      <c r="L27" s="28"/>
    </row>
    <row r="28" s="9" customFormat="true" ht="92" customHeight="true" spans="1:12">
      <c r="A28" s="28">
        <v>17</v>
      </c>
      <c r="B28" s="27" t="s">
        <v>78</v>
      </c>
      <c r="C28" s="28" t="s">
        <v>20</v>
      </c>
      <c r="D28" s="29" t="s">
        <v>79</v>
      </c>
      <c r="E28" s="37">
        <v>2024</v>
      </c>
      <c r="F28" s="41">
        <v>1844</v>
      </c>
      <c r="G28" s="41">
        <v>1844</v>
      </c>
      <c r="H28" s="41"/>
      <c r="I28" s="47" t="s">
        <v>23</v>
      </c>
      <c r="J28" s="48">
        <v>45445</v>
      </c>
      <c r="K28" s="28" t="s">
        <v>62</v>
      </c>
      <c r="L28" s="28" t="s">
        <v>25</v>
      </c>
    </row>
    <row r="29" s="6" customFormat="true" ht="40" customHeight="true" spans="1:12">
      <c r="A29" s="24" t="s">
        <v>80</v>
      </c>
      <c r="B29" s="22" t="s">
        <v>81</v>
      </c>
      <c r="C29" s="28"/>
      <c r="D29" s="29"/>
      <c r="E29" s="28"/>
      <c r="F29" s="36">
        <f>SUM(F30:F31)</f>
        <v>19187.55</v>
      </c>
      <c r="G29" s="36">
        <f>SUM(G30:G31)</f>
        <v>7920</v>
      </c>
      <c r="H29" s="36">
        <f>SUM(H30:H31)</f>
        <v>11268</v>
      </c>
      <c r="I29" s="47"/>
      <c r="J29" s="48"/>
      <c r="K29" s="28"/>
      <c r="L29" s="28"/>
    </row>
    <row r="30" s="6" customFormat="true" ht="126" customHeight="true" spans="1:12">
      <c r="A30" s="28">
        <v>18</v>
      </c>
      <c r="B30" s="27" t="s">
        <v>82</v>
      </c>
      <c r="C30" s="28" t="s">
        <v>20</v>
      </c>
      <c r="D30" s="29" t="s">
        <v>83</v>
      </c>
      <c r="E30" s="28" t="s">
        <v>22</v>
      </c>
      <c r="F30" s="39">
        <v>4732.55</v>
      </c>
      <c r="G30" s="39">
        <v>1420</v>
      </c>
      <c r="H30" s="39">
        <v>3313</v>
      </c>
      <c r="I30" s="47" t="s">
        <v>23</v>
      </c>
      <c r="J30" s="48">
        <v>45444</v>
      </c>
      <c r="K30" s="28" t="s">
        <v>67</v>
      </c>
      <c r="L30" s="28" t="s">
        <v>25</v>
      </c>
    </row>
    <row r="31" s="5" customFormat="true" ht="97" customHeight="true" spans="1:12">
      <c r="A31" s="28">
        <v>19</v>
      </c>
      <c r="B31" s="27" t="s">
        <v>84</v>
      </c>
      <c r="C31" s="28" t="s">
        <v>20</v>
      </c>
      <c r="D31" s="29" t="s">
        <v>85</v>
      </c>
      <c r="E31" s="28" t="s">
        <v>22</v>
      </c>
      <c r="F31" s="28">
        <v>14455</v>
      </c>
      <c r="G31" s="28">
        <v>6500</v>
      </c>
      <c r="H31" s="28">
        <v>7955</v>
      </c>
      <c r="I31" s="28" t="s">
        <v>23</v>
      </c>
      <c r="J31" s="48">
        <v>45445</v>
      </c>
      <c r="K31" s="28" t="s">
        <v>24</v>
      </c>
      <c r="L31" s="28" t="s">
        <v>25</v>
      </c>
    </row>
    <row r="32" s="10" customFormat="true" ht="40" customHeight="true" spans="1:12">
      <c r="A32" s="24" t="s">
        <v>86</v>
      </c>
      <c r="B32" s="22" t="s">
        <v>87</v>
      </c>
      <c r="C32" s="24"/>
      <c r="D32" s="25"/>
      <c r="E32" s="24"/>
      <c r="F32" s="24">
        <f>SUM(F33:F34)</f>
        <v>38500</v>
      </c>
      <c r="G32" s="24">
        <f>SUM(G33:G34)</f>
        <v>10800</v>
      </c>
      <c r="H32" s="24">
        <f>SUM(H33:H34)</f>
        <v>27700</v>
      </c>
      <c r="I32" s="45"/>
      <c r="J32" s="51"/>
      <c r="K32" s="24"/>
      <c r="L32" s="24"/>
    </row>
    <row r="33" s="9" customFormat="true" ht="112" customHeight="true" spans="1:12">
      <c r="A33" s="28">
        <v>19</v>
      </c>
      <c r="B33" s="27" t="s">
        <v>88</v>
      </c>
      <c r="C33" s="28" t="s">
        <v>20</v>
      </c>
      <c r="D33" s="29" t="s">
        <v>89</v>
      </c>
      <c r="E33" s="37" t="s">
        <v>22</v>
      </c>
      <c r="F33" s="39">
        <v>2500</v>
      </c>
      <c r="G33" s="28">
        <v>800</v>
      </c>
      <c r="H33" s="28">
        <v>1700</v>
      </c>
      <c r="I33" s="47" t="s">
        <v>90</v>
      </c>
      <c r="J33" s="48">
        <v>45352</v>
      </c>
      <c r="K33" s="28" t="s">
        <v>91</v>
      </c>
      <c r="L33" s="28"/>
    </row>
    <row r="34" s="6" customFormat="true" ht="128" customHeight="true" spans="1:12">
      <c r="A34" s="28">
        <v>20</v>
      </c>
      <c r="B34" s="27" t="s">
        <v>92</v>
      </c>
      <c r="C34" s="28" t="s">
        <v>48</v>
      </c>
      <c r="D34" s="31" t="s">
        <v>93</v>
      </c>
      <c r="E34" s="28" t="s">
        <v>22</v>
      </c>
      <c r="F34" s="28">
        <v>36000</v>
      </c>
      <c r="G34" s="28">
        <v>10000</v>
      </c>
      <c r="H34" s="28">
        <v>26000</v>
      </c>
      <c r="I34" s="47" t="s">
        <v>90</v>
      </c>
      <c r="J34" s="48">
        <v>45354</v>
      </c>
      <c r="K34" s="28" t="s">
        <v>94</v>
      </c>
      <c r="L34" s="28"/>
    </row>
  </sheetData>
  <autoFilter ref="A1:L34">
    <extLst/>
  </autoFilter>
  <mergeCells count="1">
    <mergeCell ref="A1:L1"/>
  </mergeCells>
  <pageMargins left="0.432638888888889" right="0.354166666666667" top="0.66875" bottom="0.629861111111111" header="0.5" footer="0.393055555555556"/>
  <pageSetup paperSize="9" scale="5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王小军</dc:creator>
  <cp:lastModifiedBy>ltq</cp:lastModifiedBy>
  <dcterms:created xsi:type="dcterms:W3CDTF">2021-01-14T07:20:00Z</dcterms:created>
  <dcterms:modified xsi:type="dcterms:W3CDTF">2023-12-11T09:57:25Z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62DE961A919E4C3A8BE237C6D537102E_13</vt:lpwstr>
  </property>
</Properties>
</file>