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 activeTab="11"/>
  </bookViews>
  <sheets>
    <sheet name="利通区2020年种植计划" sheetId="1" r:id="rId1"/>
    <sheet name="2020年种植计划" sheetId="2" r:id="rId2"/>
    <sheet name="金积镇" sheetId="3" r:id="rId3"/>
    <sheet name="高闸镇" sheetId="4" r:id="rId4"/>
    <sheet name="古城镇" sheetId="5" r:id="rId5"/>
    <sheet name="上桥镇" sheetId="6" r:id="rId6"/>
    <sheet name="金银滩镇" sheetId="7" r:id="rId7"/>
    <sheet name="扁担沟镇" sheetId="8" r:id="rId8"/>
    <sheet name="东塔寺乡" sheetId="9" r:id="rId9"/>
    <sheet name="马莲渠乡" sheetId="10" r:id="rId10"/>
    <sheet name="板桥乡" sheetId="11" r:id="rId11"/>
    <sheet name="郭家桥乡" sheetId="12" r:id="rId12"/>
  </sheets>
  <externalReferences>
    <externalReference r:id="rId13"/>
  </externalReferences>
  <calcPr calcId="144525"/>
</workbook>
</file>

<file path=xl/sharedStrings.xml><?xml version="1.0" encoding="utf-8"?>
<sst xmlns="http://schemas.openxmlformats.org/spreadsheetml/2006/main" count="181">
  <si>
    <t>附件：</t>
  </si>
  <si>
    <t>利通区2020年产业结构调整计划表</t>
  </si>
  <si>
    <t>单位：亩</t>
  </si>
  <si>
    <t xml:space="preserve"> 乡镇</t>
  </si>
  <si>
    <t>耕地
总面积</t>
  </si>
  <si>
    <t>种植
总面积</t>
  </si>
  <si>
    <t>粮食
作物
总面积</t>
  </si>
  <si>
    <t>小麦</t>
  </si>
  <si>
    <t>水稻</t>
  </si>
  <si>
    <t>玉米</t>
  </si>
  <si>
    <t>小
杂
粮</t>
  </si>
  <si>
    <t>饲草</t>
  </si>
  <si>
    <t>瓜菜</t>
  </si>
  <si>
    <t>葡萄</t>
  </si>
  <si>
    <t>总面积</t>
  </si>
  <si>
    <t>其中：保墒旱直播</t>
  </si>
  <si>
    <t>籽粒
玉米</t>
  </si>
  <si>
    <t>青贮
玉米</t>
  </si>
  <si>
    <t>鲜食玉米</t>
  </si>
  <si>
    <t>小计</t>
  </si>
  <si>
    <t>燕麦草</t>
  </si>
  <si>
    <t>冬牧草</t>
  </si>
  <si>
    <t>苜蓿</t>
  </si>
  <si>
    <t>其他</t>
  </si>
  <si>
    <t>露地
蔬菜</t>
  </si>
  <si>
    <t>设施
蔬菜</t>
  </si>
  <si>
    <t>日光温室</t>
  </si>
  <si>
    <t>日光
温室（栋）</t>
  </si>
  <si>
    <t>其中设施</t>
  </si>
  <si>
    <t>金积镇</t>
  </si>
  <si>
    <t>高闸镇</t>
  </si>
  <si>
    <t>金银滩镇</t>
  </si>
  <si>
    <t>扁担沟镇</t>
  </si>
  <si>
    <t>古城镇</t>
  </si>
  <si>
    <t>上桥镇</t>
  </si>
  <si>
    <t>东塔寺乡</t>
  </si>
  <si>
    <t>板桥乡</t>
  </si>
  <si>
    <t>马莲渠乡</t>
  </si>
  <si>
    <t>郭家桥乡</t>
  </si>
  <si>
    <t>吴忠林场</t>
  </si>
  <si>
    <t>合计</t>
  </si>
  <si>
    <t>利通区2019-2020年产业结构调整对比表</t>
  </si>
  <si>
    <t xml:space="preserve">单位：亩  </t>
  </si>
  <si>
    <t xml:space="preserve">   
乡镇</t>
  </si>
  <si>
    <t>耕地总面积
(2020年)</t>
  </si>
  <si>
    <t>种植总面积(2020年)</t>
  </si>
  <si>
    <t>粮食作物</t>
  </si>
  <si>
    <t>增加值</t>
  </si>
  <si>
    <t>籽粒玉米</t>
  </si>
  <si>
    <t>青贮玉米</t>
  </si>
  <si>
    <t>2019年</t>
  </si>
  <si>
    <t>2020年</t>
  </si>
  <si>
    <t>利通区金积镇2020年产业结构调整计划表</t>
  </si>
  <si>
    <t xml:space="preserve">
 村 队</t>
  </si>
  <si>
    <t xml:space="preserve">耕地
面积
</t>
  </si>
  <si>
    <t>种植业总面积</t>
  </si>
  <si>
    <t>三大
粮食
总面积</t>
  </si>
  <si>
    <t>小杂粮</t>
  </si>
  <si>
    <t xml:space="preserve">
籽粒玉米</t>
  </si>
  <si>
    <t>露地蔬菜</t>
  </si>
  <si>
    <t>设施蔬菜</t>
  </si>
  <si>
    <t>日光温室（栋）</t>
  </si>
  <si>
    <t>西门村</t>
  </si>
  <si>
    <t>东门村</t>
  </si>
  <si>
    <t>关渠村</t>
  </si>
  <si>
    <t>芦沟闸村</t>
  </si>
  <si>
    <t>马家桥村</t>
  </si>
  <si>
    <t>梨花桥村</t>
  </si>
  <si>
    <t>油粮桥村</t>
  </si>
  <si>
    <t>田桥村</t>
  </si>
  <si>
    <t>露田洼子村</t>
  </si>
  <si>
    <t>郝渠村</t>
  </si>
  <si>
    <t>塔湾村</t>
  </si>
  <si>
    <t>大庙桥村</t>
  </si>
  <si>
    <t>大院子村</t>
  </si>
  <si>
    <t>秦坝关村</t>
  </si>
  <si>
    <t>丁家湾子村</t>
  </si>
  <si>
    <t>河渠拜村</t>
  </si>
  <si>
    <t>合  计</t>
  </si>
  <si>
    <t>利通区高闸镇2020年产业结构调整计划表</t>
  </si>
  <si>
    <t>村 队</t>
  </si>
  <si>
    <t>耕地
面积</t>
  </si>
  <si>
    <t>三大粮食
总面积</t>
  </si>
  <si>
    <t>小
计</t>
  </si>
  <si>
    <t>苜
蓿</t>
  </si>
  <si>
    <t>周闸村</t>
  </si>
  <si>
    <t>郭桥村</t>
  </si>
  <si>
    <t>朱渠村</t>
  </si>
  <si>
    <t>高闸村</t>
  </si>
  <si>
    <t>韩桥村</t>
  </si>
  <si>
    <t>马家湖村</t>
  </si>
  <si>
    <t>李桥村</t>
  </si>
  <si>
    <t>利通区古城镇2020年产业结构调整计划表</t>
  </si>
  <si>
    <t>新华桥村</t>
  </si>
  <si>
    <t>党家河湾村</t>
  </si>
  <si>
    <t>红星村</t>
  </si>
  <si>
    <t>左营村</t>
  </si>
  <si>
    <t xml:space="preserve"> </t>
  </si>
  <si>
    <t>新生村</t>
  </si>
  <si>
    <t>金星村</t>
  </si>
  <si>
    <t>朝阳村</t>
  </si>
  <si>
    <t>合 计</t>
  </si>
  <si>
    <t>利通区上桥镇2020年产业结构调整计划表</t>
  </si>
  <si>
    <t>罗渠村</t>
  </si>
  <si>
    <t>解放村</t>
  </si>
  <si>
    <t>中华村</t>
  </si>
  <si>
    <t>牛家坊村</t>
  </si>
  <si>
    <t>涝河桥村</t>
  </si>
  <si>
    <t>花寺村</t>
  </si>
  <si>
    <t>利通区金银滩镇 2020年产业结构调整计划表</t>
  </si>
  <si>
    <t>沟台村</t>
  </si>
  <si>
    <t>银新村</t>
  </si>
  <si>
    <t>四支渠村</t>
  </si>
  <si>
    <t>杨马湖村</t>
  </si>
  <si>
    <t>团庄村</t>
  </si>
  <si>
    <t>西滩村</t>
  </si>
  <si>
    <t>东沟湾村</t>
  </si>
  <si>
    <t>新渠村</t>
  </si>
  <si>
    <t>灵白村</t>
  </si>
  <si>
    <t>金川办</t>
  </si>
  <si>
    <t>良繁办</t>
  </si>
  <si>
    <t>利通区扁担沟镇2020年产业结构调整计划表</t>
  </si>
  <si>
    <t>燕
麦
草</t>
  </si>
  <si>
    <t>冬
牧
草</t>
  </si>
  <si>
    <t>扁担沟村</t>
  </si>
  <si>
    <t>烽火墩村</t>
  </si>
  <si>
    <t>良繁场</t>
  </si>
  <si>
    <t>高糜子湾村</t>
  </si>
  <si>
    <t>双吉沟村</t>
  </si>
  <si>
    <t>渠口村</t>
  </si>
  <si>
    <t>黄沙窝村</t>
  </si>
  <si>
    <t>西沟沿村</t>
  </si>
  <si>
    <t>南梁村</t>
  </si>
  <si>
    <t>五里坡村</t>
  </si>
  <si>
    <t>海子井村</t>
  </si>
  <si>
    <t>石家窑村</t>
  </si>
  <si>
    <t>吴家沟村</t>
  </si>
  <si>
    <t>赵家沟村</t>
  </si>
  <si>
    <t>利原村</t>
  </si>
  <si>
    <t>利同村</t>
  </si>
  <si>
    <t>同利村</t>
  </si>
  <si>
    <t>利通区东塔寺乡2020年产业结构调整计划表</t>
  </si>
  <si>
    <t>小
麦</t>
  </si>
  <si>
    <r>
      <rPr>
        <b/>
        <sz val="10"/>
        <rFont val="宋体"/>
        <charset val="134"/>
      </rPr>
      <t>日光
温室</t>
    </r>
    <r>
      <rPr>
        <b/>
        <sz val="9"/>
        <rFont val="宋体"/>
        <charset val="134"/>
      </rPr>
      <t>（栋）</t>
    </r>
  </si>
  <si>
    <t>柴园</t>
  </si>
  <si>
    <t>李园</t>
  </si>
  <si>
    <t>石佛寺</t>
  </si>
  <si>
    <t>刘碱滩</t>
  </si>
  <si>
    <t>二道桥</t>
  </si>
  <si>
    <t>塔寺</t>
  </si>
  <si>
    <t>干饭渠</t>
  </si>
  <si>
    <t>新接堡</t>
  </si>
  <si>
    <t>白寺滩</t>
  </si>
  <si>
    <t>新龙滩</t>
  </si>
  <si>
    <t>利通区马莲渠乡2020年产业结构调整计划表</t>
  </si>
  <si>
    <t>杨渠村</t>
  </si>
  <si>
    <t>柴桥村</t>
  </si>
  <si>
    <t>马莲渠村</t>
  </si>
  <si>
    <t>岔渠桥村</t>
  </si>
  <si>
    <t>汉北堡村</t>
  </si>
  <si>
    <t>巴浪湖村</t>
  </si>
  <si>
    <t>廖桥村</t>
  </si>
  <si>
    <t>陈木闸村</t>
  </si>
  <si>
    <t>利通区板桥乡2020年产业结构调整计划表</t>
  </si>
  <si>
    <t>波浪渠</t>
  </si>
  <si>
    <t>任桥</t>
  </si>
  <si>
    <t>高家湖</t>
  </si>
  <si>
    <t>巷道</t>
  </si>
  <si>
    <t>早元</t>
  </si>
  <si>
    <t>蔡桥</t>
  </si>
  <si>
    <t>板桥</t>
  </si>
  <si>
    <t>利通区郭家桥乡2020年产业结构调整计划表</t>
  </si>
  <si>
    <t>其
他</t>
  </si>
  <si>
    <t>杨家岔村</t>
  </si>
  <si>
    <t>吴家桥村</t>
  </si>
  <si>
    <t>郭家桥村</t>
  </si>
  <si>
    <t>刘家湾村</t>
  </si>
  <si>
    <t>马家大湾村</t>
  </si>
  <si>
    <t>山水沟村</t>
  </si>
  <si>
    <t>清水沟村</t>
  </si>
  <si>
    <t>备注：因银西高铁建设，我乡有三个村耕地休耕面积为2289亩（其中：山水沟村396亩、清水沟村943亩、涝河桥村950亩），还有在耕地上的栽种树木和桃树363亩（其中：涝河桥村林带213亩，刘家湾村种植北京七号桃树70亩、马家大湾村种植北京七号桃树80亩）都未算在种植总面积中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</si>
</sst>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177" formatCode="0_ "/>
  </numFmts>
  <fonts count="45">
    <font>
      <sz val="11"/>
      <color theme="1"/>
      <name val="宋体"/>
      <charset val="134"/>
      <scheme val="minor"/>
    </font>
    <font>
      <sz val="22"/>
      <name val="方正小标宋_GBK"/>
      <charset val="134"/>
    </font>
    <font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name val="方正小标宋简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name val="宋体"/>
      <charset val="134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9"/>
      <name val="方正小标宋简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8"/>
      <color theme="1"/>
      <name val="黑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41" fillId="22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" fillId="0" borderId="0"/>
    <xf numFmtId="0" fontId="0" fillId="14" borderId="20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5" fillId="13" borderId="19" applyNumberFormat="0" applyAlignment="0" applyProtection="0">
      <alignment vertical="center"/>
    </xf>
    <xf numFmtId="0" fontId="42" fillId="13" borderId="23" applyNumberFormat="0" applyAlignment="0" applyProtection="0">
      <alignment vertical="center"/>
    </xf>
    <xf numFmtId="0" fontId="31" fillId="8" borderId="17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6" fillId="0" borderId="0"/>
  </cellStyleXfs>
  <cellXfs count="122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176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177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177" fontId="5" fillId="0" borderId="6" xfId="0" applyNumberFormat="1" applyFont="1" applyFill="1" applyBorder="1" applyAlignment="1" applyProtection="1">
      <alignment horizontal="left" vertical="center" wrapText="1"/>
    </xf>
    <xf numFmtId="176" fontId="2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177" fontId="3" fillId="0" borderId="7" xfId="0" applyNumberFormat="1" applyFont="1" applyFill="1" applyBorder="1" applyAlignment="1" applyProtection="1">
      <alignment horizontal="center" vertical="center"/>
    </xf>
    <xf numFmtId="176" fontId="3" fillId="0" borderId="8" xfId="0" applyNumberFormat="1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ont="1">
      <alignment vertical="center"/>
    </xf>
    <xf numFmtId="177" fontId="0" fillId="0" borderId="0" xfId="0" applyNumberFormat="1" applyFo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177" fontId="7" fillId="0" borderId="0" xfId="0" applyNumberFormat="1" applyFont="1">
      <alignment vertical="center"/>
    </xf>
    <xf numFmtId="177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 wrapText="1"/>
    </xf>
    <xf numFmtId="0" fontId="9" fillId="0" borderId="0" xfId="0" applyFont="1" applyFill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top" wrapText="1"/>
    </xf>
    <xf numFmtId="0" fontId="1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0" fontId="2" fillId="0" borderId="0" xfId="0" applyFont="1" applyFill="1" applyAlignment="1" applyProtection="1">
      <alignment vertical="center"/>
    </xf>
    <xf numFmtId="177" fontId="2" fillId="0" borderId="0" xfId="0" applyNumberFormat="1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6" fillId="0" borderId="0" xfId="0" applyNumberFormat="1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177" fontId="7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vertical="center"/>
    </xf>
    <xf numFmtId="177" fontId="0" fillId="0" borderId="0" xfId="0" applyNumberFormat="1" applyAlignment="1">
      <alignment horizontal="center" vertical="center"/>
    </xf>
    <xf numFmtId="177" fontId="6" fillId="0" borderId="0" xfId="0" applyNumberFormat="1" applyFont="1" applyFill="1" applyAlignment="1" applyProtection="1">
      <alignment horizontal="center" vertical="center"/>
    </xf>
    <xf numFmtId="0" fontId="6" fillId="0" borderId="0" xfId="0" applyFont="1" applyFill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0" applyNumberFormat="1" applyFont="1" applyBorder="1" applyAlignment="1">
      <alignment horizontal="center" vertical="center"/>
    </xf>
    <xf numFmtId="49" fontId="10" fillId="0" borderId="1" xfId="13" applyNumberFormat="1" applyFont="1" applyBorder="1" applyAlignment="1">
      <alignment horizontal="center" vertical="center" wrapText="1"/>
    </xf>
    <xf numFmtId="49" fontId="10" fillId="0" borderId="1" xfId="13" applyNumberFormat="1" applyFont="1" applyBorder="1" applyAlignment="1">
      <alignment horizontal="center" vertical="center"/>
    </xf>
    <xf numFmtId="177" fontId="3" fillId="0" borderId="4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vertical="center" wrapText="1"/>
    </xf>
    <xf numFmtId="177" fontId="18" fillId="0" borderId="0" xfId="0" applyNumberFormat="1" applyFont="1" applyAlignment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177" fontId="19" fillId="0" borderId="0" xfId="0" applyNumberFormat="1" applyFont="1" applyFill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</xf>
    <xf numFmtId="177" fontId="20" fillId="0" borderId="0" xfId="0" applyNumberFormat="1" applyFont="1" applyFill="1" applyAlignment="1" applyProtection="1">
      <alignment horizontal="center" vertical="center"/>
    </xf>
    <xf numFmtId="177" fontId="20" fillId="0" borderId="0" xfId="0" applyNumberFormat="1" applyFont="1" applyFill="1" applyBorder="1" applyAlignment="1" applyProtection="1">
      <alignment horizontal="center" vertical="center"/>
    </xf>
    <xf numFmtId="177" fontId="3" fillId="0" borderId="10" xfId="0" applyNumberFormat="1" applyFont="1" applyFill="1" applyBorder="1" applyAlignment="1" applyProtection="1">
      <alignment horizontal="center" vertical="center" wrapText="1"/>
    </xf>
    <xf numFmtId="177" fontId="21" fillId="0" borderId="11" xfId="0" applyNumberFormat="1" applyFont="1" applyFill="1" applyBorder="1" applyAlignment="1" applyProtection="1">
      <alignment horizontal="center" vertical="center" wrapText="1"/>
    </xf>
    <xf numFmtId="177" fontId="3" fillId="0" borderId="12" xfId="0" applyNumberFormat="1" applyFont="1" applyFill="1" applyBorder="1" applyAlignment="1" applyProtection="1">
      <alignment horizontal="center" vertical="center" wrapText="1"/>
    </xf>
    <xf numFmtId="177" fontId="21" fillId="0" borderId="1" xfId="0" applyNumberFormat="1" applyFont="1" applyFill="1" applyBorder="1" applyAlignment="1" applyProtection="1">
      <alignment horizontal="center" vertical="center" wrapText="1"/>
    </xf>
    <xf numFmtId="177" fontId="10" fillId="0" borderId="12" xfId="0" applyNumberFormat="1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177" fontId="3" fillId="0" borderId="12" xfId="0" applyNumberFormat="1" applyFont="1" applyBorder="1" applyAlignment="1">
      <alignment horizontal="center" vertical="center"/>
    </xf>
    <xf numFmtId="177" fontId="10" fillId="0" borderId="13" xfId="0" applyNumberFormat="1" applyFont="1" applyBorder="1" applyAlignment="1">
      <alignment horizontal="center" vertical="center"/>
    </xf>
    <xf numFmtId="177" fontId="22" fillId="0" borderId="14" xfId="0" applyNumberFormat="1" applyFont="1" applyBorder="1" applyAlignment="1">
      <alignment horizontal="center" vertical="center"/>
    </xf>
    <xf numFmtId="177" fontId="21" fillId="0" borderId="11" xfId="0" applyNumberFormat="1" applyFont="1" applyFill="1" applyBorder="1" applyAlignment="1" applyProtection="1">
      <alignment horizontal="center" vertical="center"/>
    </xf>
    <xf numFmtId="177" fontId="18" fillId="0" borderId="0" xfId="0" applyNumberFormat="1" applyFont="1" applyAlignment="1">
      <alignment horizontal="right" vertical="center"/>
    </xf>
    <xf numFmtId="177" fontId="21" fillId="0" borderId="15" xfId="0" applyNumberFormat="1" applyFont="1" applyFill="1" applyBorder="1" applyAlignment="1" applyProtection="1">
      <alignment horizontal="center" vertical="center"/>
    </xf>
    <xf numFmtId="177" fontId="21" fillId="0" borderId="16" xfId="0" applyNumberFormat="1" applyFont="1" applyFill="1" applyBorder="1" applyAlignment="1" applyProtection="1">
      <alignment horizontal="center" vertical="center" wrapText="1"/>
    </xf>
    <xf numFmtId="177" fontId="22" fillId="0" borderId="16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3" fillId="0" borderId="2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177" fontId="3" fillId="0" borderId="8" xfId="0" applyNumberFormat="1" applyFont="1" applyFill="1" applyBorder="1" applyAlignment="1" applyProtection="1">
      <alignment horizontal="center" vertical="center"/>
    </xf>
    <xf numFmtId="177" fontId="3" fillId="0" borderId="9" xfId="0" applyNumberFormat="1" applyFont="1" applyFill="1" applyBorder="1" applyAlignment="1" applyProtection="1">
      <alignment horizontal="center" vertical="center" wrapText="1"/>
    </xf>
    <xf numFmtId="177" fontId="6" fillId="0" borderId="0" xfId="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一队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一队_3" xfId="50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635</xdr:colOff>
      <xdr:row>8</xdr:row>
      <xdr:rowOff>0</xdr:rowOff>
    </xdr:from>
    <xdr:to>
      <xdr:col>0</xdr:col>
      <xdr:colOff>1270</xdr:colOff>
      <xdr:row>9</xdr:row>
      <xdr:rowOff>323850</xdr:rowOff>
    </xdr:to>
    <xdr:cxnSp>
      <xdr:nvCxnSpPr>
        <xdr:cNvPr id="2" name="直接连接符 1"/>
        <xdr:cNvCxnSpPr/>
      </xdr:nvCxnSpPr>
      <xdr:spPr>
        <a:xfrm flipH="1">
          <a:off x="635" y="3263900"/>
          <a:ext cx="635" cy="679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:/&#26032;&#24314;&#25991;&#20214;&#22841;/&#38468;&#20214;%20%202020&#24180;&#31181;&#26893;&#35745;&#21010;&#19978;&#25253;&#34920;(&#23450;&#31295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金积镇"/>
      <sheetName val="高闸镇"/>
      <sheetName val="古城 镇"/>
      <sheetName val="上桥镇"/>
      <sheetName val="金银滩镇"/>
      <sheetName val="扁担沟镇"/>
      <sheetName val="东塔寺乡"/>
      <sheetName val="马莲渠乡"/>
      <sheetName val="板桥乡"/>
      <sheetName val="郭家桥乡"/>
      <sheetName val="Sheet5"/>
    </sheetNames>
    <sheetDataSet>
      <sheetData sheetId="0">
        <row r="21">
          <cell r="E21">
            <v>744</v>
          </cell>
          <cell r="F21">
            <v>355</v>
          </cell>
          <cell r="G21">
            <v>355</v>
          </cell>
          <cell r="H21">
            <v>14817</v>
          </cell>
          <cell r="I21">
            <v>641</v>
          </cell>
          <cell r="J21">
            <v>14176</v>
          </cell>
        </row>
        <row r="21">
          <cell r="R21">
            <v>17963</v>
          </cell>
          <cell r="S21">
            <v>15071</v>
          </cell>
          <cell r="T21">
            <v>2892</v>
          </cell>
          <cell r="U21">
            <v>2497</v>
          </cell>
          <cell r="V21">
            <v>1097</v>
          </cell>
          <cell r="W21">
            <v>293</v>
          </cell>
          <cell r="X21">
            <v>83</v>
          </cell>
        </row>
      </sheetData>
      <sheetData sheetId="1">
        <row r="12">
          <cell r="E12">
            <v>220</v>
          </cell>
          <cell r="F12">
            <v>1648</v>
          </cell>
          <cell r="G12">
            <v>0</v>
          </cell>
          <cell r="H12">
            <v>26155</v>
          </cell>
        </row>
        <row r="12">
          <cell r="J12">
            <v>26155</v>
          </cell>
          <cell r="K12">
            <v>0</v>
          </cell>
          <cell r="L12">
            <v>200</v>
          </cell>
          <cell r="M12">
            <v>3951</v>
          </cell>
          <cell r="N12">
            <v>0</v>
          </cell>
          <cell r="O12">
            <v>0</v>
          </cell>
          <cell r="P12">
            <v>3951</v>
          </cell>
          <cell r="Q12">
            <v>0</v>
          </cell>
          <cell r="R12">
            <v>12143</v>
          </cell>
          <cell r="S12">
            <v>9489</v>
          </cell>
          <cell r="T12">
            <v>2654</v>
          </cell>
          <cell r="U12">
            <v>109</v>
          </cell>
          <cell r="V12">
            <v>75</v>
          </cell>
          <cell r="W12">
            <v>10</v>
          </cell>
          <cell r="X12">
            <v>0</v>
          </cell>
        </row>
      </sheetData>
      <sheetData sheetId="2">
        <row r="13">
          <cell r="E13">
            <v>300</v>
          </cell>
          <cell r="F13">
            <v>2169</v>
          </cell>
          <cell r="G13">
            <v>600</v>
          </cell>
          <cell r="H13">
            <v>4794</v>
          </cell>
          <cell r="I13">
            <v>1343</v>
          </cell>
          <cell r="J13">
            <v>3421</v>
          </cell>
          <cell r="K13">
            <v>30</v>
          </cell>
        </row>
        <row r="13">
          <cell r="M13">
            <v>320</v>
          </cell>
          <cell r="N13">
            <v>20</v>
          </cell>
          <cell r="O13">
            <v>80</v>
          </cell>
          <cell r="P13">
            <v>220</v>
          </cell>
          <cell r="Q13">
            <v>0</v>
          </cell>
          <cell r="R13">
            <v>1793</v>
          </cell>
          <cell r="S13">
            <v>685</v>
          </cell>
          <cell r="T13">
            <v>1108</v>
          </cell>
          <cell r="U13">
            <v>1094</v>
          </cell>
          <cell r="V13">
            <v>423</v>
          </cell>
          <cell r="W13">
            <v>15</v>
          </cell>
          <cell r="X13">
            <v>5</v>
          </cell>
        </row>
      </sheetData>
      <sheetData sheetId="3">
        <row r="12">
          <cell r="E12">
            <v>0</v>
          </cell>
          <cell r="F12">
            <v>0</v>
          </cell>
          <cell r="G12">
            <v>0</v>
          </cell>
          <cell r="H12">
            <v>1872</v>
          </cell>
          <cell r="I12">
            <v>397</v>
          </cell>
          <cell r="J12">
            <v>1475</v>
          </cell>
          <cell r="K12">
            <v>0</v>
          </cell>
          <cell r="L12">
            <v>115</v>
          </cell>
          <cell r="M12">
            <v>159</v>
          </cell>
          <cell r="N12">
            <v>0</v>
          </cell>
          <cell r="O12">
            <v>159</v>
          </cell>
          <cell r="P12">
            <v>0</v>
          </cell>
          <cell r="Q12">
            <v>0</v>
          </cell>
          <cell r="R12">
            <v>702</v>
          </cell>
          <cell r="S12">
            <v>145</v>
          </cell>
          <cell r="T12">
            <v>557</v>
          </cell>
          <cell r="U12">
            <v>557</v>
          </cell>
          <cell r="V12">
            <v>245</v>
          </cell>
          <cell r="W12">
            <v>60</v>
          </cell>
          <cell r="X12">
            <v>0</v>
          </cell>
        </row>
      </sheetData>
      <sheetData sheetId="4">
        <row r="16">
          <cell r="E16">
            <v>274</v>
          </cell>
          <cell r="F16">
            <v>17586</v>
          </cell>
          <cell r="G16">
            <v>1700</v>
          </cell>
          <cell r="H16">
            <v>45316</v>
          </cell>
          <cell r="I16">
            <v>1800</v>
          </cell>
          <cell r="J16">
            <v>43516</v>
          </cell>
          <cell r="K16">
            <v>0</v>
          </cell>
          <cell r="L16">
            <v>3166</v>
          </cell>
          <cell r="M16">
            <v>9074</v>
          </cell>
          <cell r="N16">
            <v>274</v>
          </cell>
          <cell r="O16">
            <v>8200</v>
          </cell>
          <cell r="P16">
            <v>600</v>
          </cell>
          <cell r="Q16">
            <v>0</v>
          </cell>
          <cell r="R16">
            <v>8058</v>
          </cell>
          <cell r="S16">
            <v>6828</v>
          </cell>
          <cell r="T16">
            <v>1230</v>
          </cell>
          <cell r="U16">
            <v>272</v>
          </cell>
          <cell r="V16">
            <v>146</v>
          </cell>
          <cell r="W16">
            <v>0</v>
          </cell>
          <cell r="X16">
            <v>0</v>
          </cell>
        </row>
      </sheetData>
      <sheetData sheetId="5">
        <row r="22">
          <cell r="E22">
            <v>0</v>
          </cell>
          <cell r="F22">
            <v>9750</v>
          </cell>
          <cell r="G22">
            <v>0</v>
          </cell>
          <cell r="H22">
            <v>95676.6</v>
          </cell>
          <cell r="I22">
            <v>31478.17</v>
          </cell>
          <cell r="J22">
            <v>64198.43</v>
          </cell>
          <cell r="K22">
            <v>0</v>
          </cell>
          <cell r="L22">
            <v>3145</v>
          </cell>
          <cell r="M22">
            <v>16735</v>
          </cell>
          <cell r="N22">
            <v>0</v>
          </cell>
          <cell r="O22">
            <v>1035</v>
          </cell>
          <cell r="P22">
            <v>15700</v>
          </cell>
          <cell r="Q22">
            <v>0</v>
          </cell>
          <cell r="R22">
            <v>5033</v>
          </cell>
          <cell r="S22">
            <v>2760</v>
          </cell>
          <cell r="T22">
            <v>2273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</sheetData>
      <sheetData sheetId="6">
        <row r="15">
          <cell r="E15">
            <v>50</v>
          </cell>
          <cell r="F15">
            <v>1903</v>
          </cell>
          <cell r="G15">
            <v>545</v>
          </cell>
          <cell r="H15">
            <v>5636</v>
          </cell>
          <cell r="I15">
            <v>0</v>
          </cell>
          <cell r="J15">
            <v>5421</v>
          </cell>
          <cell r="K15">
            <v>215</v>
          </cell>
          <cell r="L15">
            <v>650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6811</v>
          </cell>
          <cell r="S15">
            <v>3715</v>
          </cell>
          <cell r="T15">
            <v>3096</v>
          </cell>
          <cell r="U15">
            <v>1701</v>
          </cell>
          <cell r="V15">
            <v>699</v>
          </cell>
          <cell r="W15">
            <v>2320</v>
          </cell>
          <cell r="X15">
            <v>559</v>
          </cell>
        </row>
      </sheetData>
      <sheetData sheetId="7">
        <row r="13">
          <cell r="E13">
            <v>2500</v>
          </cell>
          <cell r="F13">
            <v>3000</v>
          </cell>
          <cell r="G13">
            <v>1500</v>
          </cell>
          <cell r="H13">
            <v>13771.94</v>
          </cell>
        </row>
        <row r="13">
          <cell r="J13">
            <v>13271.94</v>
          </cell>
        </row>
        <row r="13">
          <cell r="L13">
            <v>650</v>
          </cell>
          <cell r="M13">
            <v>5000</v>
          </cell>
          <cell r="N13">
            <v>500</v>
          </cell>
          <cell r="O13">
            <v>3000</v>
          </cell>
          <cell r="P13">
            <v>1500</v>
          </cell>
        </row>
        <row r="13">
          <cell r="R13">
            <v>6120</v>
          </cell>
          <cell r="S13">
            <v>3120</v>
          </cell>
          <cell r="T13">
            <v>3000</v>
          </cell>
          <cell r="U13">
            <v>0</v>
          </cell>
          <cell r="V13">
            <v>0</v>
          </cell>
          <cell r="W13">
            <v>80</v>
          </cell>
          <cell r="X13">
            <v>0</v>
          </cell>
        </row>
      </sheetData>
      <sheetData sheetId="8">
        <row r="12">
          <cell r="E12">
            <v>135</v>
          </cell>
          <cell r="F12">
            <v>0</v>
          </cell>
          <cell r="G12">
            <v>0</v>
          </cell>
          <cell r="H12">
            <v>6524</v>
          </cell>
          <cell r="I12">
            <v>2174</v>
          </cell>
          <cell r="J12">
            <v>4350</v>
          </cell>
          <cell r="K12">
            <v>0</v>
          </cell>
          <cell r="L12">
            <v>283</v>
          </cell>
          <cell r="M12">
            <v>210</v>
          </cell>
          <cell r="N12">
            <v>0</v>
          </cell>
          <cell r="O12">
            <v>0</v>
          </cell>
          <cell r="P12">
            <v>0</v>
          </cell>
          <cell r="Q12">
            <v>210</v>
          </cell>
          <cell r="R12">
            <v>836</v>
          </cell>
          <cell r="S12">
            <v>556</v>
          </cell>
          <cell r="T12">
            <v>280</v>
          </cell>
          <cell r="U12">
            <v>80</v>
          </cell>
          <cell r="V12">
            <v>5</v>
          </cell>
          <cell r="W12">
            <v>1180</v>
          </cell>
          <cell r="X12">
            <v>80</v>
          </cell>
        </row>
      </sheetData>
      <sheetData sheetId="9">
        <row r="13">
          <cell r="E13">
            <v>0</v>
          </cell>
          <cell r="F13">
            <v>6496.8</v>
          </cell>
          <cell r="G13">
            <v>350</v>
          </cell>
          <cell r="H13">
            <v>7878</v>
          </cell>
          <cell r="I13">
            <v>2175</v>
          </cell>
          <cell r="J13">
            <v>5618</v>
          </cell>
          <cell r="K13">
            <v>85</v>
          </cell>
          <cell r="L13">
            <v>166</v>
          </cell>
          <cell r="M13">
            <v>623</v>
          </cell>
          <cell r="N13">
            <v>0</v>
          </cell>
          <cell r="O13">
            <v>17</v>
          </cell>
          <cell r="P13">
            <v>606</v>
          </cell>
          <cell r="Q13">
            <v>0</v>
          </cell>
          <cell r="R13">
            <v>1792</v>
          </cell>
          <cell r="S13">
            <v>360</v>
          </cell>
          <cell r="T13">
            <v>1432</v>
          </cell>
          <cell r="U13">
            <v>1370</v>
          </cell>
          <cell r="V13">
            <v>635</v>
          </cell>
          <cell r="W13">
            <v>545</v>
          </cell>
          <cell r="X13">
            <v>114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8"/>
  <sheetViews>
    <sheetView topLeftCell="A3" workbookViewId="0">
      <selection activeCell="A2" sqref="A2:X2"/>
    </sheetView>
  </sheetViews>
  <sheetFormatPr defaultColWidth="9" defaultRowHeight="13.5"/>
  <cols>
    <col min="2" max="2" width="7" customWidth="1"/>
    <col min="3" max="3" width="7.125" customWidth="1"/>
    <col min="4" max="4" width="7.25" style="1" customWidth="1"/>
    <col min="5" max="5" width="5.125" customWidth="1"/>
    <col min="6" max="6" width="6.125" customWidth="1"/>
    <col min="7" max="7" width="6.25" customWidth="1"/>
    <col min="8" max="8" width="7.125" style="1" customWidth="1"/>
    <col min="9" max="9" width="6.375" style="1" customWidth="1"/>
    <col min="10" max="10" width="7.25" style="1" customWidth="1"/>
    <col min="11" max="11" width="4" customWidth="1"/>
    <col min="12" max="12" width="5.625" style="57" customWidth="1"/>
    <col min="13" max="14" width="6.125" customWidth="1"/>
    <col min="15" max="15" width="5.75" customWidth="1"/>
    <col min="16" max="16" width="6" customWidth="1"/>
    <col min="17" max="17" width="4.25" customWidth="1"/>
    <col min="18" max="22" width="6.125" customWidth="1"/>
    <col min="23" max="23" width="5.125" customWidth="1"/>
    <col min="24" max="24" width="4.25" customWidth="1"/>
    <col min="26" max="26" width="9.375"/>
    <col min="30" max="30" width="10.375"/>
  </cols>
  <sheetData>
    <row r="1" ht="22.5" spans="1:2">
      <c r="A1" s="112" t="s">
        <v>0</v>
      </c>
      <c r="B1" s="113"/>
    </row>
    <row r="2" ht="30" customHeight="1" spans="1: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0"/>
    </row>
    <row r="3" ht="18" customHeight="1" spans="1:25">
      <c r="A3" s="71"/>
      <c r="B3" s="71"/>
      <c r="C3" s="71"/>
      <c r="D3" s="62"/>
      <c r="E3" s="61"/>
      <c r="F3" s="61"/>
      <c r="G3" s="61"/>
      <c r="H3" s="62"/>
      <c r="I3" s="62"/>
      <c r="J3" s="74"/>
      <c r="K3" s="22"/>
      <c r="L3" s="118"/>
      <c r="N3" s="29"/>
      <c r="O3" s="75"/>
      <c r="P3" s="75"/>
      <c r="Q3" s="30"/>
      <c r="S3" s="29"/>
      <c r="T3" s="29"/>
      <c r="U3" s="29"/>
      <c r="V3" s="29"/>
      <c r="W3" s="29" t="s">
        <v>2</v>
      </c>
      <c r="X3" s="30"/>
      <c r="Y3" s="30"/>
    </row>
    <row r="4" ht="22" customHeight="1" spans="1:24">
      <c r="A4" s="7" t="s">
        <v>3</v>
      </c>
      <c r="B4" s="114" t="s">
        <v>4</v>
      </c>
      <c r="C4" s="114" t="s">
        <v>5</v>
      </c>
      <c r="D4" s="13" t="s">
        <v>6</v>
      </c>
      <c r="E4" s="13" t="s">
        <v>7</v>
      </c>
      <c r="F4" s="115" t="s">
        <v>8</v>
      </c>
      <c r="G4" s="115"/>
      <c r="H4" s="11" t="s">
        <v>9</v>
      </c>
      <c r="I4" s="23"/>
      <c r="J4" s="23"/>
      <c r="K4" s="119"/>
      <c r="L4" s="114" t="s">
        <v>10</v>
      </c>
      <c r="M4" s="115" t="s">
        <v>11</v>
      </c>
      <c r="N4" s="115"/>
      <c r="O4" s="115"/>
      <c r="P4" s="115"/>
      <c r="Q4" s="115"/>
      <c r="R4" s="115" t="s">
        <v>12</v>
      </c>
      <c r="S4" s="115"/>
      <c r="T4" s="115"/>
      <c r="U4" s="115"/>
      <c r="V4" s="115"/>
      <c r="W4" s="13" t="s">
        <v>13</v>
      </c>
      <c r="X4" s="13"/>
    </row>
    <row r="5" ht="48" customHeight="1" spans="1:24">
      <c r="A5" s="7"/>
      <c r="B5" s="90"/>
      <c r="C5" s="90"/>
      <c r="D5" s="13"/>
      <c r="E5" s="13"/>
      <c r="F5" s="13" t="s">
        <v>14</v>
      </c>
      <c r="G5" s="13" t="s">
        <v>15</v>
      </c>
      <c r="H5" s="13" t="s">
        <v>14</v>
      </c>
      <c r="I5" s="13" t="s">
        <v>16</v>
      </c>
      <c r="J5" s="13" t="s">
        <v>17</v>
      </c>
      <c r="K5" s="13" t="s">
        <v>18</v>
      </c>
      <c r="L5" s="120"/>
      <c r="M5" s="13" t="s">
        <v>19</v>
      </c>
      <c r="N5" s="13" t="s">
        <v>20</v>
      </c>
      <c r="O5" s="13" t="s">
        <v>21</v>
      </c>
      <c r="P5" s="13" t="s">
        <v>22</v>
      </c>
      <c r="Q5" s="13" t="s">
        <v>23</v>
      </c>
      <c r="R5" s="13" t="s">
        <v>19</v>
      </c>
      <c r="S5" s="13" t="s">
        <v>24</v>
      </c>
      <c r="T5" s="13" t="s">
        <v>25</v>
      </c>
      <c r="U5" s="13" t="s">
        <v>26</v>
      </c>
      <c r="V5" s="13" t="s">
        <v>27</v>
      </c>
      <c r="W5" s="13" t="s">
        <v>19</v>
      </c>
      <c r="X5" s="13" t="s">
        <v>28</v>
      </c>
    </row>
    <row r="6" ht="27" customHeight="1" spans="1:24">
      <c r="A6" s="116" t="s">
        <v>29</v>
      </c>
      <c r="B6" s="17">
        <v>33941</v>
      </c>
      <c r="C6" s="17">
        <f t="shared" ref="C6:C17" si="0">D6+L6+M6+R6+W6</f>
        <v>34172</v>
      </c>
      <c r="D6" s="15">
        <f t="shared" ref="D6:D17" si="1">E6+F6+H6</f>
        <v>15916</v>
      </c>
      <c r="E6" s="17">
        <f>[1]金积镇!E21</f>
        <v>744</v>
      </c>
      <c r="F6" s="17">
        <f>[1]金积镇!F21</f>
        <v>355</v>
      </c>
      <c r="G6" s="17">
        <f>[1]金积镇!G21</f>
        <v>355</v>
      </c>
      <c r="H6" s="17">
        <f>[1]金积镇!H21</f>
        <v>14817</v>
      </c>
      <c r="I6" s="17">
        <f>[1]金积镇!I21</f>
        <v>641</v>
      </c>
      <c r="J6" s="17">
        <f>[1]金积镇!J21</f>
        <v>14176</v>
      </c>
      <c r="K6" s="17">
        <f>[1]金积镇!K21</f>
        <v>0</v>
      </c>
      <c r="L6" s="17">
        <f>[1]金积镇!L21</f>
        <v>0</v>
      </c>
      <c r="M6" s="17">
        <f>[1]金积镇!M21</f>
        <v>0</v>
      </c>
      <c r="N6" s="17">
        <f>[1]金积镇!N21</f>
        <v>0</v>
      </c>
      <c r="O6" s="17">
        <f>[1]金积镇!O21</f>
        <v>0</v>
      </c>
      <c r="P6" s="17">
        <f>[1]金积镇!P21</f>
        <v>0</v>
      </c>
      <c r="Q6" s="17">
        <f>[1]金积镇!Q21</f>
        <v>0</v>
      </c>
      <c r="R6" s="17">
        <f>[1]金积镇!R21</f>
        <v>17963</v>
      </c>
      <c r="S6" s="17">
        <f>[1]金积镇!S21</f>
        <v>15071</v>
      </c>
      <c r="T6" s="17">
        <f>[1]金积镇!T21</f>
        <v>2892</v>
      </c>
      <c r="U6" s="17">
        <f>[1]金积镇!U21</f>
        <v>2497</v>
      </c>
      <c r="V6" s="17">
        <f>[1]金积镇!V21</f>
        <v>1097</v>
      </c>
      <c r="W6" s="17">
        <f>[1]金积镇!W21</f>
        <v>293</v>
      </c>
      <c r="X6" s="17">
        <f>[1]金积镇!X21</f>
        <v>83</v>
      </c>
    </row>
    <row r="7" ht="27" customHeight="1" spans="1:24">
      <c r="A7" s="117" t="s">
        <v>30</v>
      </c>
      <c r="B7" s="17">
        <v>41571</v>
      </c>
      <c r="C7" s="17">
        <f t="shared" si="0"/>
        <v>44327</v>
      </c>
      <c r="D7" s="15">
        <f t="shared" si="1"/>
        <v>28023</v>
      </c>
      <c r="E7" s="17">
        <f>[1]高闸镇!E12</f>
        <v>220</v>
      </c>
      <c r="F7" s="17">
        <f>[1]高闸镇!F12</f>
        <v>1648</v>
      </c>
      <c r="G7" s="17">
        <f>[1]高闸镇!G12</f>
        <v>0</v>
      </c>
      <c r="H7" s="17">
        <f>[1]高闸镇!H12</f>
        <v>26155</v>
      </c>
      <c r="I7" s="17">
        <f>[1]高闸镇!I12</f>
        <v>0</v>
      </c>
      <c r="J7" s="17">
        <f>[1]高闸镇!J12</f>
        <v>26155</v>
      </c>
      <c r="K7" s="17">
        <f>[1]高闸镇!K12</f>
        <v>0</v>
      </c>
      <c r="L7" s="17">
        <f>[1]高闸镇!L12</f>
        <v>200</v>
      </c>
      <c r="M7" s="17">
        <f>[1]高闸镇!M12</f>
        <v>3951</v>
      </c>
      <c r="N7" s="17">
        <f>[1]高闸镇!N12</f>
        <v>0</v>
      </c>
      <c r="O7" s="17">
        <f>[1]高闸镇!O12</f>
        <v>0</v>
      </c>
      <c r="P7" s="17">
        <f>[1]高闸镇!P12</f>
        <v>3951</v>
      </c>
      <c r="Q7" s="17">
        <f>[1]高闸镇!Q12</f>
        <v>0</v>
      </c>
      <c r="R7" s="17">
        <f>[1]高闸镇!R12</f>
        <v>12143</v>
      </c>
      <c r="S7" s="17">
        <f>[1]高闸镇!S12</f>
        <v>9489</v>
      </c>
      <c r="T7" s="17">
        <f>[1]高闸镇!T12</f>
        <v>2654</v>
      </c>
      <c r="U7" s="17">
        <f>[1]高闸镇!U12</f>
        <v>109</v>
      </c>
      <c r="V7" s="17">
        <f>[1]高闸镇!V12</f>
        <v>75</v>
      </c>
      <c r="W7" s="17">
        <f>[1]高闸镇!W12</f>
        <v>10</v>
      </c>
      <c r="X7" s="17">
        <f>[1]高闸镇!X12</f>
        <v>0</v>
      </c>
    </row>
    <row r="8" ht="27" customHeight="1" spans="1:24">
      <c r="A8" s="117" t="s">
        <v>31</v>
      </c>
      <c r="B8" s="17">
        <v>71476</v>
      </c>
      <c r="C8" s="17">
        <f t="shared" si="0"/>
        <v>83474</v>
      </c>
      <c r="D8" s="15">
        <f t="shared" si="1"/>
        <v>63176</v>
      </c>
      <c r="E8" s="17">
        <f>[1]金银滩镇!E16</f>
        <v>274</v>
      </c>
      <c r="F8" s="17">
        <f>[1]金银滩镇!F16</f>
        <v>17586</v>
      </c>
      <c r="G8" s="17">
        <f>[1]金银滩镇!G16</f>
        <v>1700</v>
      </c>
      <c r="H8" s="17">
        <f>[1]金银滩镇!H16</f>
        <v>45316</v>
      </c>
      <c r="I8" s="17">
        <f>[1]金银滩镇!I16</f>
        <v>1800</v>
      </c>
      <c r="J8" s="17">
        <f>[1]金银滩镇!J16</f>
        <v>43516</v>
      </c>
      <c r="K8" s="17">
        <f>[1]金银滩镇!K16</f>
        <v>0</v>
      </c>
      <c r="L8" s="17">
        <f>[1]金银滩镇!L16</f>
        <v>3166</v>
      </c>
      <c r="M8" s="17">
        <f>[1]金银滩镇!M16</f>
        <v>9074</v>
      </c>
      <c r="N8" s="17">
        <f>[1]金银滩镇!N16</f>
        <v>274</v>
      </c>
      <c r="O8" s="17">
        <f>[1]金银滩镇!O16</f>
        <v>8200</v>
      </c>
      <c r="P8" s="17">
        <f>[1]金银滩镇!P16</f>
        <v>600</v>
      </c>
      <c r="Q8" s="17">
        <f>[1]金银滩镇!Q16</f>
        <v>0</v>
      </c>
      <c r="R8" s="17">
        <f>[1]金银滩镇!R16</f>
        <v>8058</v>
      </c>
      <c r="S8" s="17">
        <f>[1]金银滩镇!S16</f>
        <v>6828</v>
      </c>
      <c r="T8" s="17">
        <f>[1]金银滩镇!T16</f>
        <v>1230</v>
      </c>
      <c r="U8" s="17">
        <f>[1]金银滩镇!U16</f>
        <v>272</v>
      </c>
      <c r="V8" s="17">
        <f>[1]金银滩镇!V16</f>
        <v>146</v>
      </c>
      <c r="W8" s="17">
        <f>[1]金银滩镇!W16</f>
        <v>0</v>
      </c>
      <c r="X8" s="17">
        <f>[1]金银滩镇!X16</f>
        <v>0</v>
      </c>
    </row>
    <row r="9" ht="27" customHeight="1" spans="1:24">
      <c r="A9" s="117" t="s">
        <v>32</v>
      </c>
      <c r="B9" s="17">
        <v>134691</v>
      </c>
      <c r="C9" s="17">
        <f t="shared" si="0"/>
        <v>130339.6</v>
      </c>
      <c r="D9" s="15">
        <f t="shared" si="1"/>
        <v>105426.6</v>
      </c>
      <c r="E9" s="17">
        <f>[1]扁担沟镇!E22</f>
        <v>0</v>
      </c>
      <c r="F9" s="17">
        <f>[1]扁担沟镇!F22</f>
        <v>9750</v>
      </c>
      <c r="G9" s="17">
        <f>[1]扁担沟镇!G22</f>
        <v>0</v>
      </c>
      <c r="H9" s="17">
        <f>[1]扁担沟镇!H22</f>
        <v>95676.6</v>
      </c>
      <c r="I9" s="17">
        <f>[1]扁担沟镇!I22</f>
        <v>31478.17</v>
      </c>
      <c r="J9" s="17">
        <f>[1]扁担沟镇!J22</f>
        <v>64198.43</v>
      </c>
      <c r="K9" s="17">
        <f>[1]扁担沟镇!K22</f>
        <v>0</v>
      </c>
      <c r="L9" s="17">
        <f>[1]扁担沟镇!L22</f>
        <v>3145</v>
      </c>
      <c r="M9" s="17">
        <f>[1]扁担沟镇!M22</f>
        <v>16735</v>
      </c>
      <c r="N9" s="17">
        <f>[1]扁担沟镇!N22</f>
        <v>0</v>
      </c>
      <c r="O9" s="17">
        <f>[1]扁担沟镇!O22</f>
        <v>1035</v>
      </c>
      <c r="P9" s="17">
        <f>[1]扁担沟镇!P22</f>
        <v>15700</v>
      </c>
      <c r="Q9" s="17">
        <f>[1]扁担沟镇!Q22</f>
        <v>0</v>
      </c>
      <c r="R9" s="17">
        <f>[1]扁担沟镇!R22</f>
        <v>5033</v>
      </c>
      <c r="S9" s="17">
        <f>[1]扁担沟镇!S22</f>
        <v>2760</v>
      </c>
      <c r="T9" s="17">
        <f>[1]扁担沟镇!T22</f>
        <v>2273</v>
      </c>
      <c r="U9" s="17">
        <f>[1]扁担沟镇!U22</f>
        <v>0</v>
      </c>
      <c r="V9" s="17">
        <f>[1]扁担沟镇!V22</f>
        <v>0</v>
      </c>
      <c r="W9" s="17">
        <f>[1]扁担沟镇!W22</f>
        <v>0</v>
      </c>
      <c r="X9" s="17">
        <f>[1]扁担沟镇!X22</f>
        <v>0</v>
      </c>
    </row>
    <row r="10" ht="27" customHeight="1" spans="1:24">
      <c r="A10" s="117" t="s">
        <v>33</v>
      </c>
      <c r="B10" s="17">
        <v>8728</v>
      </c>
      <c r="C10" s="17">
        <f t="shared" si="0"/>
        <v>9391</v>
      </c>
      <c r="D10" s="15">
        <f t="shared" si="1"/>
        <v>7263</v>
      </c>
      <c r="E10" s="17">
        <f>'[1]古城 镇'!E13</f>
        <v>300</v>
      </c>
      <c r="F10" s="17">
        <f>'[1]古城 镇'!F13</f>
        <v>2169</v>
      </c>
      <c r="G10" s="17">
        <f>'[1]古城 镇'!G13</f>
        <v>600</v>
      </c>
      <c r="H10" s="17">
        <f>'[1]古城 镇'!H13</f>
        <v>4794</v>
      </c>
      <c r="I10" s="17">
        <f>'[1]古城 镇'!I13</f>
        <v>1343</v>
      </c>
      <c r="J10" s="17">
        <f>'[1]古城 镇'!J13</f>
        <v>3421</v>
      </c>
      <c r="K10" s="17">
        <f>'[1]古城 镇'!K13</f>
        <v>30</v>
      </c>
      <c r="L10" s="17">
        <f>'[1]古城 镇'!L13</f>
        <v>0</v>
      </c>
      <c r="M10" s="17">
        <f>'[1]古城 镇'!M13</f>
        <v>320</v>
      </c>
      <c r="N10" s="17">
        <f>'[1]古城 镇'!N13</f>
        <v>20</v>
      </c>
      <c r="O10" s="17">
        <f>'[1]古城 镇'!O13</f>
        <v>80</v>
      </c>
      <c r="P10" s="17">
        <f>'[1]古城 镇'!P13</f>
        <v>220</v>
      </c>
      <c r="Q10" s="17">
        <f>'[1]古城 镇'!Q13</f>
        <v>0</v>
      </c>
      <c r="R10" s="17">
        <f>'[1]古城 镇'!R13</f>
        <v>1793</v>
      </c>
      <c r="S10" s="17">
        <f>'[1]古城 镇'!S13</f>
        <v>685</v>
      </c>
      <c r="T10" s="17">
        <f>'[1]古城 镇'!T13</f>
        <v>1108</v>
      </c>
      <c r="U10" s="17">
        <f>'[1]古城 镇'!U13</f>
        <v>1094</v>
      </c>
      <c r="V10" s="17">
        <f>'[1]古城 镇'!V13</f>
        <v>423</v>
      </c>
      <c r="W10" s="17">
        <f>'[1]古城 镇'!W13</f>
        <v>15</v>
      </c>
      <c r="X10" s="17">
        <f>'[1]古城 镇'!X13</f>
        <v>5</v>
      </c>
    </row>
    <row r="11" ht="27" customHeight="1" spans="1:24">
      <c r="A11" s="117" t="s">
        <v>34</v>
      </c>
      <c r="B11" s="17">
        <v>4793</v>
      </c>
      <c r="C11" s="17">
        <f t="shared" si="0"/>
        <v>2908</v>
      </c>
      <c r="D11" s="15">
        <f t="shared" si="1"/>
        <v>1872</v>
      </c>
      <c r="E11" s="17">
        <f>[1]上桥镇!E12</f>
        <v>0</v>
      </c>
      <c r="F11" s="17">
        <f>[1]上桥镇!F12</f>
        <v>0</v>
      </c>
      <c r="G11" s="17">
        <f>[1]上桥镇!G12</f>
        <v>0</v>
      </c>
      <c r="H11" s="17">
        <f>[1]上桥镇!H12</f>
        <v>1872</v>
      </c>
      <c r="I11" s="17">
        <f>[1]上桥镇!I12</f>
        <v>397</v>
      </c>
      <c r="J11" s="17">
        <f>[1]上桥镇!J12</f>
        <v>1475</v>
      </c>
      <c r="K11" s="17">
        <f>[1]上桥镇!K12</f>
        <v>0</v>
      </c>
      <c r="L11" s="17">
        <f>[1]上桥镇!L12</f>
        <v>115</v>
      </c>
      <c r="M11" s="17">
        <f>[1]上桥镇!M12</f>
        <v>159</v>
      </c>
      <c r="N11" s="17">
        <f>[1]上桥镇!N12</f>
        <v>0</v>
      </c>
      <c r="O11" s="17">
        <f>[1]上桥镇!O12</f>
        <v>159</v>
      </c>
      <c r="P11" s="17">
        <f>[1]上桥镇!P12</f>
        <v>0</v>
      </c>
      <c r="Q11" s="17">
        <f>[1]上桥镇!Q12</f>
        <v>0</v>
      </c>
      <c r="R11" s="17">
        <f>[1]上桥镇!R12</f>
        <v>702</v>
      </c>
      <c r="S11" s="17">
        <f>[1]上桥镇!S12</f>
        <v>145</v>
      </c>
      <c r="T11" s="17">
        <f>[1]上桥镇!T12</f>
        <v>557</v>
      </c>
      <c r="U11" s="17">
        <f>[1]上桥镇!U12</f>
        <v>557</v>
      </c>
      <c r="V11" s="17">
        <f>[1]上桥镇!V12</f>
        <v>245</v>
      </c>
      <c r="W11" s="17">
        <f>[1]上桥镇!W12</f>
        <v>60</v>
      </c>
      <c r="X11" s="17">
        <f>[1]上桥镇!X12</f>
        <v>0</v>
      </c>
    </row>
    <row r="12" ht="27" customHeight="1" spans="1:25">
      <c r="A12" s="117" t="s">
        <v>35</v>
      </c>
      <c r="B12" s="17">
        <v>16256</v>
      </c>
      <c r="C12" s="17">
        <f t="shared" si="0"/>
        <v>17370</v>
      </c>
      <c r="D12" s="15">
        <f t="shared" si="1"/>
        <v>7589</v>
      </c>
      <c r="E12" s="17">
        <f>[1]东塔寺乡!E15</f>
        <v>50</v>
      </c>
      <c r="F12" s="17">
        <f>[1]东塔寺乡!F15</f>
        <v>1903</v>
      </c>
      <c r="G12" s="17">
        <f>[1]东塔寺乡!G15</f>
        <v>545</v>
      </c>
      <c r="H12" s="17">
        <f>[1]东塔寺乡!H15</f>
        <v>5636</v>
      </c>
      <c r="I12" s="17">
        <f>[1]东塔寺乡!I15</f>
        <v>0</v>
      </c>
      <c r="J12" s="17">
        <f>[1]东塔寺乡!J15</f>
        <v>5421</v>
      </c>
      <c r="K12" s="17">
        <f>[1]东塔寺乡!K15</f>
        <v>215</v>
      </c>
      <c r="L12" s="17">
        <f>[1]东塔寺乡!L15</f>
        <v>650</v>
      </c>
      <c r="M12" s="17">
        <f>[1]东塔寺乡!M15</f>
        <v>0</v>
      </c>
      <c r="N12" s="17">
        <f>[1]东塔寺乡!N15</f>
        <v>0</v>
      </c>
      <c r="O12" s="17">
        <f>[1]东塔寺乡!O15</f>
        <v>0</v>
      </c>
      <c r="P12" s="17">
        <f>[1]东塔寺乡!P15</f>
        <v>0</v>
      </c>
      <c r="Q12" s="17">
        <f>[1]东塔寺乡!Q15</f>
        <v>0</v>
      </c>
      <c r="R12" s="17">
        <f>[1]东塔寺乡!R15</f>
        <v>6811</v>
      </c>
      <c r="S12" s="17">
        <f>[1]东塔寺乡!S15</f>
        <v>3715</v>
      </c>
      <c r="T12" s="17">
        <f>[1]东塔寺乡!T15</f>
        <v>3096</v>
      </c>
      <c r="U12" s="17">
        <f>[1]东塔寺乡!U15</f>
        <v>1701</v>
      </c>
      <c r="V12" s="17">
        <f>[1]东塔寺乡!V15</f>
        <v>699</v>
      </c>
      <c r="W12" s="17">
        <f>[1]东塔寺乡!W15</f>
        <v>2320</v>
      </c>
      <c r="X12" s="17">
        <f>[1]东塔寺乡!X15</f>
        <v>559</v>
      </c>
      <c r="Y12" s="65"/>
    </row>
    <row r="13" ht="27" customHeight="1" spans="1:25">
      <c r="A13" s="117" t="s">
        <v>36</v>
      </c>
      <c r="B13" s="17">
        <v>8018</v>
      </c>
      <c r="C13" s="17">
        <f t="shared" si="0"/>
        <v>9168</v>
      </c>
      <c r="D13" s="15">
        <f t="shared" si="1"/>
        <v>6659</v>
      </c>
      <c r="E13" s="17">
        <f>[1]板桥乡!E12</f>
        <v>135</v>
      </c>
      <c r="F13" s="17">
        <f>[1]板桥乡!F12</f>
        <v>0</v>
      </c>
      <c r="G13" s="17">
        <f>[1]板桥乡!G12</f>
        <v>0</v>
      </c>
      <c r="H13" s="17">
        <f>[1]板桥乡!H12</f>
        <v>6524</v>
      </c>
      <c r="I13" s="17">
        <f>[1]板桥乡!I12</f>
        <v>2174</v>
      </c>
      <c r="J13" s="17">
        <f>[1]板桥乡!J12</f>
        <v>4350</v>
      </c>
      <c r="K13" s="17">
        <f>[1]板桥乡!K12</f>
        <v>0</v>
      </c>
      <c r="L13" s="17">
        <f>[1]板桥乡!L12</f>
        <v>283</v>
      </c>
      <c r="M13" s="17">
        <f>[1]板桥乡!M12</f>
        <v>210</v>
      </c>
      <c r="N13" s="17">
        <f>[1]板桥乡!N12</f>
        <v>0</v>
      </c>
      <c r="O13" s="17">
        <f>[1]板桥乡!O12</f>
        <v>0</v>
      </c>
      <c r="P13" s="17">
        <f>[1]板桥乡!P12</f>
        <v>0</v>
      </c>
      <c r="Q13" s="17">
        <f>[1]板桥乡!Q12</f>
        <v>210</v>
      </c>
      <c r="R13" s="17">
        <f>[1]板桥乡!R12</f>
        <v>836</v>
      </c>
      <c r="S13" s="17">
        <f>[1]板桥乡!S12</f>
        <v>556</v>
      </c>
      <c r="T13" s="17">
        <f>[1]板桥乡!T12</f>
        <v>280</v>
      </c>
      <c r="U13" s="17">
        <f>[1]板桥乡!U12</f>
        <v>80</v>
      </c>
      <c r="V13" s="17">
        <f>[1]板桥乡!V12</f>
        <v>5</v>
      </c>
      <c r="W13" s="17">
        <f>[1]板桥乡!W12</f>
        <v>1180</v>
      </c>
      <c r="X13" s="17">
        <f>[1]板桥乡!X12</f>
        <v>80</v>
      </c>
      <c r="Y13" s="65"/>
    </row>
    <row r="14" ht="27" customHeight="1" spans="1:25">
      <c r="A14" s="117" t="s">
        <v>37</v>
      </c>
      <c r="B14" s="17">
        <v>27342</v>
      </c>
      <c r="C14" s="17">
        <f t="shared" si="0"/>
        <v>31121.94</v>
      </c>
      <c r="D14" s="15">
        <f t="shared" si="1"/>
        <v>19271.94</v>
      </c>
      <c r="E14" s="17">
        <f>[1]马莲渠乡!E13</f>
        <v>2500</v>
      </c>
      <c r="F14" s="17">
        <f>[1]马莲渠乡!F13</f>
        <v>3000</v>
      </c>
      <c r="G14" s="17">
        <f>[1]马莲渠乡!G13</f>
        <v>1500</v>
      </c>
      <c r="H14" s="17">
        <f>[1]马莲渠乡!H13</f>
        <v>13771.94</v>
      </c>
      <c r="I14" s="17">
        <f>[1]马莲渠乡!I13</f>
        <v>0</v>
      </c>
      <c r="J14" s="17">
        <f>[1]马莲渠乡!J13</f>
        <v>13271.94</v>
      </c>
      <c r="K14" s="17">
        <f>[1]马莲渠乡!K13</f>
        <v>0</v>
      </c>
      <c r="L14" s="17">
        <f>[1]马莲渠乡!L13</f>
        <v>650</v>
      </c>
      <c r="M14" s="17">
        <f>[1]马莲渠乡!M13</f>
        <v>5000</v>
      </c>
      <c r="N14" s="17">
        <f>[1]马莲渠乡!N13</f>
        <v>500</v>
      </c>
      <c r="O14" s="17">
        <f>[1]马莲渠乡!O13</f>
        <v>3000</v>
      </c>
      <c r="P14" s="17">
        <f>[1]马莲渠乡!P13</f>
        <v>1500</v>
      </c>
      <c r="Q14" s="17">
        <f>[1]马莲渠乡!Q13</f>
        <v>0</v>
      </c>
      <c r="R14" s="17">
        <f>[1]马莲渠乡!R13</f>
        <v>6120</v>
      </c>
      <c r="S14" s="17">
        <f>[1]马莲渠乡!S13</f>
        <v>3120</v>
      </c>
      <c r="T14" s="17">
        <f>[1]马莲渠乡!T13</f>
        <v>3000</v>
      </c>
      <c r="U14" s="17">
        <f>[1]马莲渠乡!U13</f>
        <v>0</v>
      </c>
      <c r="V14" s="17">
        <f>[1]马莲渠乡!V13</f>
        <v>0</v>
      </c>
      <c r="W14" s="17">
        <f>[1]马莲渠乡!W13</f>
        <v>80</v>
      </c>
      <c r="X14" s="17">
        <f>[1]马莲渠乡!X13</f>
        <v>0</v>
      </c>
      <c r="Y14" s="65"/>
    </row>
    <row r="15" ht="27" customHeight="1" spans="1:25">
      <c r="A15" s="117" t="s">
        <v>38</v>
      </c>
      <c r="B15" s="17">
        <v>20213</v>
      </c>
      <c r="C15" s="17">
        <f t="shared" si="0"/>
        <v>17500.8</v>
      </c>
      <c r="D15" s="15">
        <f t="shared" si="1"/>
        <v>14374.8</v>
      </c>
      <c r="E15" s="17">
        <f>[1]郭家桥乡!E13</f>
        <v>0</v>
      </c>
      <c r="F15" s="17">
        <f>[1]郭家桥乡!F13</f>
        <v>6496.8</v>
      </c>
      <c r="G15" s="17">
        <f>[1]郭家桥乡!G13</f>
        <v>350</v>
      </c>
      <c r="H15" s="17">
        <f>[1]郭家桥乡!H13</f>
        <v>7878</v>
      </c>
      <c r="I15" s="17">
        <f>[1]郭家桥乡!I13</f>
        <v>2175</v>
      </c>
      <c r="J15" s="17">
        <f>[1]郭家桥乡!J13</f>
        <v>5618</v>
      </c>
      <c r="K15" s="17">
        <f>[1]郭家桥乡!K13</f>
        <v>85</v>
      </c>
      <c r="L15" s="17">
        <f>[1]郭家桥乡!L13</f>
        <v>166</v>
      </c>
      <c r="M15" s="17">
        <f>[1]郭家桥乡!M13</f>
        <v>623</v>
      </c>
      <c r="N15" s="17">
        <f>[1]郭家桥乡!N13</f>
        <v>0</v>
      </c>
      <c r="O15" s="17">
        <f>[1]郭家桥乡!O13</f>
        <v>17</v>
      </c>
      <c r="P15" s="17">
        <f>[1]郭家桥乡!P13</f>
        <v>606</v>
      </c>
      <c r="Q15" s="17">
        <f>[1]郭家桥乡!Q13</f>
        <v>0</v>
      </c>
      <c r="R15" s="17">
        <f>[1]郭家桥乡!R13</f>
        <v>1792</v>
      </c>
      <c r="S15" s="17">
        <f>[1]郭家桥乡!S13</f>
        <v>360</v>
      </c>
      <c r="T15" s="17">
        <f>[1]郭家桥乡!T13</f>
        <v>1432</v>
      </c>
      <c r="U15" s="17">
        <f>[1]郭家桥乡!U13</f>
        <v>1370</v>
      </c>
      <c r="V15" s="17">
        <f>[1]郭家桥乡!V13</f>
        <v>635</v>
      </c>
      <c r="W15" s="17">
        <f>[1]郭家桥乡!W13</f>
        <v>545</v>
      </c>
      <c r="X15" s="17">
        <f>[1]郭家桥乡!X13</f>
        <v>114</v>
      </c>
      <c r="Y15" s="65"/>
    </row>
    <row r="16" ht="27" customHeight="1" spans="1:25">
      <c r="A16" s="116" t="s">
        <v>39</v>
      </c>
      <c r="B16" s="17"/>
      <c r="C16" s="17">
        <f t="shared" si="0"/>
        <v>427</v>
      </c>
      <c r="D16" s="15">
        <f t="shared" si="1"/>
        <v>0</v>
      </c>
      <c r="E16" s="17"/>
      <c r="F16" s="17"/>
      <c r="G16" s="17"/>
      <c r="H16" s="17">
        <f>I16+J16+K16</f>
        <v>0</v>
      </c>
      <c r="I16" s="17"/>
      <c r="J16" s="17"/>
      <c r="K16" s="17"/>
      <c r="L16" s="17"/>
      <c r="M16" s="17">
        <f>SUM(N16:Q16)</f>
        <v>0</v>
      </c>
      <c r="N16" s="17"/>
      <c r="O16" s="17"/>
      <c r="P16" s="17"/>
      <c r="Q16" s="17"/>
      <c r="R16" s="17">
        <f>S16+T16</f>
        <v>339</v>
      </c>
      <c r="S16" s="17"/>
      <c r="T16" s="17">
        <v>339</v>
      </c>
      <c r="U16" s="17">
        <v>183</v>
      </c>
      <c r="V16" s="17">
        <v>61</v>
      </c>
      <c r="W16" s="17">
        <v>88</v>
      </c>
      <c r="X16" s="17">
        <v>88</v>
      </c>
      <c r="Y16" s="65"/>
    </row>
    <row r="17" ht="22" customHeight="1" spans="1:25">
      <c r="A17" s="49" t="s">
        <v>40</v>
      </c>
      <c r="B17" s="15">
        <f t="shared" ref="B17:L17" si="2">SUM(B6:B15)</f>
        <v>367029</v>
      </c>
      <c r="C17" s="17">
        <f t="shared" si="0"/>
        <v>380199.34</v>
      </c>
      <c r="D17" s="17">
        <f t="shared" si="1"/>
        <v>269571.34</v>
      </c>
      <c r="E17" s="17">
        <f t="shared" si="2"/>
        <v>4223</v>
      </c>
      <c r="F17" s="17">
        <f t="shared" si="2"/>
        <v>42907.8</v>
      </c>
      <c r="G17" s="17">
        <f t="shared" si="2"/>
        <v>5050</v>
      </c>
      <c r="H17" s="17">
        <f t="shared" si="2"/>
        <v>222440.54</v>
      </c>
      <c r="I17" s="17">
        <f t="shared" si="2"/>
        <v>40008.17</v>
      </c>
      <c r="J17" s="17">
        <f t="shared" si="2"/>
        <v>181602.37</v>
      </c>
      <c r="K17" s="17">
        <f t="shared" si="2"/>
        <v>330</v>
      </c>
      <c r="L17" s="17">
        <f t="shared" si="2"/>
        <v>8375</v>
      </c>
      <c r="M17" s="17">
        <f>SUM(N17:Q17)</f>
        <v>36072</v>
      </c>
      <c r="N17" s="17">
        <f t="shared" ref="N17:Q17" si="3">SUM(N6:N15)</f>
        <v>794</v>
      </c>
      <c r="O17" s="17">
        <f t="shared" si="3"/>
        <v>12491</v>
      </c>
      <c r="P17" s="17">
        <f t="shared" si="3"/>
        <v>22577</v>
      </c>
      <c r="Q17" s="17">
        <f t="shared" si="3"/>
        <v>210</v>
      </c>
      <c r="R17" s="17">
        <f t="shared" ref="R17:X17" si="4">SUM(R6:R16)</f>
        <v>61590</v>
      </c>
      <c r="S17" s="17">
        <f t="shared" si="4"/>
        <v>42729</v>
      </c>
      <c r="T17" s="17">
        <f t="shared" si="4"/>
        <v>18861</v>
      </c>
      <c r="U17" s="17">
        <f t="shared" si="4"/>
        <v>7863</v>
      </c>
      <c r="V17" s="17">
        <f t="shared" si="4"/>
        <v>3386</v>
      </c>
      <c r="W17" s="17">
        <f t="shared" si="4"/>
        <v>4591</v>
      </c>
      <c r="X17" s="15">
        <f t="shared" si="4"/>
        <v>929</v>
      </c>
      <c r="Y17" s="29"/>
    </row>
    <row r="18" ht="14.25" spans="2:25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58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121"/>
      <c r="X18" s="121"/>
      <c r="Y18" s="29"/>
    </row>
  </sheetData>
  <mergeCells count="15">
    <mergeCell ref="A1:B1"/>
    <mergeCell ref="A2:X2"/>
    <mergeCell ref="A3:C3"/>
    <mergeCell ref="J3:L3"/>
    <mergeCell ref="F4:G4"/>
    <mergeCell ref="H4:K4"/>
    <mergeCell ref="M4:Q4"/>
    <mergeCell ref="R4:V4"/>
    <mergeCell ref="W4:X4"/>
    <mergeCell ref="A4:A5"/>
    <mergeCell ref="B4:B5"/>
    <mergeCell ref="C4:C5"/>
    <mergeCell ref="D4:D5"/>
    <mergeCell ref="E4:E5"/>
    <mergeCell ref="L4:L5"/>
  </mergeCells>
  <printOptions horizontalCentered="1" verticalCentered="1"/>
  <pageMargins left="0.196527777777778" right="0.196527777777778" top="1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4"/>
  <sheetViews>
    <sheetView workbookViewId="0">
      <selection activeCell="A1" sqref="A1:X1"/>
    </sheetView>
  </sheetViews>
  <sheetFormatPr defaultColWidth="9" defaultRowHeight="13.5"/>
  <cols>
    <col min="1" max="1" width="8.125" customWidth="1"/>
    <col min="2" max="2" width="6.875" customWidth="1"/>
    <col min="3" max="3" width="6.25" customWidth="1"/>
    <col min="4" max="4" width="7" customWidth="1"/>
    <col min="5" max="7" width="5.25" customWidth="1"/>
    <col min="8" max="8" width="6.375" customWidth="1"/>
    <col min="9" max="9" width="5.25" customWidth="1"/>
    <col min="10" max="10" width="6.375" customWidth="1"/>
    <col min="11" max="11" width="4.5" customWidth="1"/>
    <col min="12" max="20" width="5.25" customWidth="1"/>
    <col min="21" max="21" width="3.825" customWidth="1"/>
    <col min="22" max="22" width="5.625" customWidth="1"/>
    <col min="23" max="23" width="4.25" customWidth="1"/>
    <col min="24" max="24" width="4.125" customWidth="1"/>
  </cols>
  <sheetData>
    <row r="1" ht="28.5" spans="1:24">
      <c r="A1" s="35" t="s">
        <v>154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ht="18.75" spans="1:24">
      <c r="A2" s="3"/>
      <c r="B2" s="3"/>
      <c r="C2" s="3"/>
      <c r="D2" s="4"/>
      <c r="E2" s="3"/>
      <c r="F2" s="5"/>
      <c r="G2" s="5"/>
      <c r="H2" s="6"/>
      <c r="I2" s="6"/>
      <c r="J2" s="6"/>
      <c r="K2" s="21"/>
      <c r="L2" s="22"/>
      <c r="M2" s="22"/>
      <c r="N2" s="22"/>
      <c r="O2" s="22"/>
      <c r="P2" s="22"/>
      <c r="Q2" s="22"/>
      <c r="R2" s="22"/>
      <c r="S2" s="22"/>
      <c r="T2" s="22"/>
      <c r="U2" s="22"/>
      <c r="V2" s="29"/>
      <c r="W2" s="29" t="s">
        <v>2</v>
      </c>
      <c r="X2" s="30"/>
    </row>
    <row r="3" ht="24" customHeight="1" spans="1:24">
      <c r="A3" s="7" t="s">
        <v>80</v>
      </c>
      <c r="B3" s="8" t="s">
        <v>81</v>
      </c>
      <c r="C3" s="8" t="s">
        <v>5</v>
      </c>
      <c r="D3" s="9" t="s">
        <v>82</v>
      </c>
      <c r="E3" s="7" t="s">
        <v>142</v>
      </c>
      <c r="F3" s="10" t="s">
        <v>8</v>
      </c>
      <c r="G3" s="10"/>
      <c r="H3" s="11" t="s">
        <v>9</v>
      </c>
      <c r="I3" s="23"/>
      <c r="J3" s="23"/>
      <c r="K3" s="24"/>
      <c r="L3" s="8" t="s">
        <v>10</v>
      </c>
      <c r="M3" s="10" t="s">
        <v>11</v>
      </c>
      <c r="N3" s="10"/>
      <c r="O3" s="10"/>
      <c r="P3" s="10"/>
      <c r="Q3" s="10"/>
      <c r="R3" s="10" t="s">
        <v>12</v>
      </c>
      <c r="S3" s="10"/>
      <c r="T3" s="10"/>
      <c r="U3" s="10"/>
      <c r="V3" s="10"/>
      <c r="W3" s="7" t="s">
        <v>13</v>
      </c>
      <c r="X3" s="7"/>
    </row>
    <row r="4" ht="63" customHeight="1" spans="1:24">
      <c r="A4" s="7"/>
      <c r="B4" s="12"/>
      <c r="C4" s="12"/>
      <c r="D4" s="9"/>
      <c r="E4" s="7"/>
      <c r="F4" s="7" t="s">
        <v>14</v>
      </c>
      <c r="G4" s="7" t="s">
        <v>15</v>
      </c>
      <c r="H4" s="13" t="s">
        <v>14</v>
      </c>
      <c r="I4" s="13" t="s">
        <v>16</v>
      </c>
      <c r="J4" s="13" t="s">
        <v>17</v>
      </c>
      <c r="K4" s="9" t="s">
        <v>18</v>
      </c>
      <c r="L4" s="25"/>
      <c r="M4" s="7" t="s">
        <v>83</v>
      </c>
      <c r="N4" s="7" t="s">
        <v>122</v>
      </c>
      <c r="O4" s="7" t="s">
        <v>123</v>
      </c>
      <c r="P4" s="7" t="s">
        <v>84</v>
      </c>
      <c r="Q4" s="7" t="s">
        <v>23</v>
      </c>
      <c r="R4" s="7" t="s">
        <v>83</v>
      </c>
      <c r="S4" s="7" t="s">
        <v>59</v>
      </c>
      <c r="T4" s="7" t="s">
        <v>60</v>
      </c>
      <c r="U4" s="7" t="s">
        <v>26</v>
      </c>
      <c r="V4" s="7" t="s">
        <v>143</v>
      </c>
      <c r="W4" s="7" t="s">
        <v>83</v>
      </c>
      <c r="X4" s="7" t="s">
        <v>28</v>
      </c>
    </row>
    <row r="5" ht="34" customHeight="1" spans="1:26">
      <c r="A5" s="40" t="s">
        <v>155</v>
      </c>
      <c r="B5" s="41">
        <v>3659.8</v>
      </c>
      <c r="C5" s="42">
        <f>D5+L5+M5+R5+W5</f>
        <v>5469.3</v>
      </c>
      <c r="D5" s="42">
        <f t="shared" ref="D5:D12" si="0">E5+F5+H5</f>
        <v>3169.3</v>
      </c>
      <c r="E5" s="42">
        <v>400</v>
      </c>
      <c r="F5" s="42">
        <v>300</v>
      </c>
      <c r="G5" s="42">
        <v>300</v>
      </c>
      <c r="H5" s="42">
        <v>2469.3</v>
      </c>
      <c r="I5" s="42"/>
      <c r="J5" s="42">
        <v>2469.3</v>
      </c>
      <c r="K5" s="42"/>
      <c r="L5" s="42">
        <v>100</v>
      </c>
      <c r="M5" s="42">
        <f t="shared" ref="M5:M12" si="1">SUM(N5:Q5)</f>
        <v>1700</v>
      </c>
      <c r="N5" s="42">
        <v>200</v>
      </c>
      <c r="O5" s="42">
        <v>1500</v>
      </c>
      <c r="P5" s="42"/>
      <c r="Q5" s="42"/>
      <c r="R5" s="42">
        <f t="shared" ref="R5:R12" si="2">S5+T5</f>
        <v>500</v>
      </c>
      <c r="S5" s="42"/>
      <c r="T5" s="42">
        <v>500</v>
      </c>
      <c r="U5" s="42"/>
      <c r="V5" s="42"/>
      <c r="W5" s="42"/>
      <c r="X5" s="42"/>
      <c r="Y5" s="1"/>
      <c r="Z5" s="1"/>
    </row>
    <row r="6" ht="34" customHeight="1" spans="1:26">
      <c r="A6" s="40" t="s">
        <v>156</v>
      </c>
      <c r="B6" s="41">
        <v>3003</v>
      </c>
      <c r="C6" s="42">
        <f t="shared" ref="C6:C12" si="3">D6+L6+M6+R6+W6</f>
        <v>3074.3</v>
      </c>
      <c r="D6" s="42">
        <f t="shared" si="0"/>
        <v>1024.3</v>
      </c>
      <c r="E6" s="42">
        <v>200</v>
      </c>
      <c r="F6" s="42">
        <v>100</v>
      </c>
      <c r="G6" s="42"/>
      <c r="H6" s="42">
        <v>724.3</v>
      </c>
      <c r="I6" s="42"/>
      <c r="J6" s="42">
        <v>724.3</v>
      </c>
      <c r="K6" s="42"/>
      <c r="L6" s="42">
        <v>50</v>
      </c>
      <c r="M6" s="42">
        <f t="shared" si="1"/>
        <v>0</v>
      </c>
      <c r="N6" s="42"/>
      <c r="O6" s="42"/>
      <c r="P6" s="42"/>
      <c r="Q6" s="42"/>
      <c r="R6" s="42">
        <f t="shared" si="2"/>
        <v>2000</v>
      </c>
      <c r="S6" s="42">
        <v>2000</v>
      </c>
      <c r="T6" s="42"/>
      <c r="U6" s="42"/>
      <c r="V6" s="42"/>
      <c r="W6" s="42"/>
      <c r="X6" s="42"/>
      <c r="Y6" s="1"/>
      <c r="Z6" s="1"/>
    </row>
    <row r="7" ht="34" customHeight="1" spans="1:26">
      <c r="A7" s="40" t="s">
        <v>157</v>
      </c>
      <c r="B7" s="41">
        <v>3420.9</v>
      </c>
      <c r="C7" s="42">
        <f t="shared" si="3"/>
        <v>4557</v>
      </c>
      <c r="D7" s="42">
        <f t="shared" si="0"/>
        <v>2457</v>
      </c>
      <c r="E7" s="42">
        <v>300</v>
      </c>
      <c r="F7" s="42">
        <v>200</v>
      </c>
      <c r="G7" s="42">
        <v>200</v>
      </c>
      <c r="H7" s="42">
        <v>1957</v>
      </c>
      <c r="I7" s="42"/>
      <c r="J7" s="42">
        <v>1957</v>
      </c>
      <c r="K7" s="42"/>
      <c r="L7" s="42">
        <v>100</v>
      </c>
      <c r="M7" s="42">
        <f t="shared" si="1"/>
        <v>1500</v>
      </c>
      <c r="N7" s="42"/>
      <c r="O7" s="42">
        <v>1000</v>
      </c>
      <c r="P7" s="42">
        <v>500</v>
      </c>
      <c r="Q7" s="42"/>
      <c r="R7" s="42">
        <f t="shared" si="2"/>
        <v>500</v>
      </c>
      <c r="S7" s="42">
        <v>500</v>
      </c>
      <c r="T7" s="42"/>
      <c r="U7" s="42"/>
      <c r="V7" s="42"/>
      <c r="W7" s="42"/>
      <c r="X7" s="42"/>
      <c r="Y7" s="1"/>
      <c r="Z7" s="1"/>
    </row>
    <row r="8" ht="34" customHeight="1" spans="1:26">
      <c r="A8" s="40" t="s">
        <v>158</v>
      </c>
      <c r="B8" s="41">
        <v>2302.6</v>
      </c>
      <c r="C8" s="42">
        <f t="shared" si="3"/>
        <v>2423.78</v>
      </c>
      <c r="D8" s="42">
        <f t="shared" si="0"/>
        <v>2323.78</v>
      </c>
      <c r="E8" s="42">
        <v>300</v>
      </c>
      <c r="F8" s="42">
        <v>300</v>
      </c>
      <c r="G8" s="42"/>
      <c r="H8" s="42">
        <v>1723.78</v>
      </c>
      <c r="I8" s="42"/>
      <c r="J8" s="42">
        <v>1723.78</v>
      </c>
      <c r="K8" s="42"/>
      <c r="L8" s="42">
        <v>100</v>
      </c>
      <c r="M8" s="42">
        <f t="shared" si="1"/>
        <v>0</v>
      </c>
      <c r="N8" s="42"/>
      <c r="O8" s="42"/>
      <c r="P8" s="42"/>
      <c r="Q8" s="42"/>
      <c r="R8" s="42">
        <f t="shared" si="2"/>
        <v>0</v>
      </c>
      <c r="S8" s="42"/>
      <c r="T8" s="42"/>
      <c r="U8" s="42"/>
      <c r="V8" s="42"/>
      <c r="W8" s="42"/>
      <c r="X8" s="42"/>
      <c r="Y8" s="1"/>
      <c r="Z8" s="1"/>
    </row>
    <row r="9" ht="34" customHeight="1" spans="1:26">
      <c r="A9" s="40" t="s">
        <v>159</v>
      </c>
      <c r="B9" s="41">
        <v>3346.6</v>
      </c>
      <c r="C9" s="42">
        <f t="shared" si="3"/>
        <v>3280.56</v>
      </c>
      <c r="D9" s="42">
        <f t="shared" si="0"/>
        <v>2230.56</v>
      </c>
      <c r="E9" s="42">
        <v>200</v>
      </c>
      <c r="F9" s="42">
        <v>300</v>
      </c>
      <c r="G9" s="42"/>
      <c r="H9" s="42">
        <v>1730.56</v>
      </c>
      <c r="I9" s="42"/>
      <c r="J9" s="42">
        <v>1730.56</v>
      </c>
      <c r="K9" s="42"/>
      <c r="L9" s="42">
        <v>50</v>
      </c>
      <c r="M9" s="42">
        <f t="shared" si="1"/>
        <v>0</v>
      </c>
      <c r="N9" s="42"/>
      <c r="O9" s="42"/>
      <c r="P9" s="42"/>
      <c r="Q9" s="42"/>
      <c r="R9" s="42">
        <f t="shared" si="2"/>
        <v>1000</v>
      </c>
      <c r="S9" s="42"/>
      <c r="T9" s="42">
        <v>1000</v>
      </c>
      <c r="U9" s="42"/>
      <c r="V9" s="42"/>
      <c r="W9" s="42"/>
      <c r="X9" s="42"/>
      <c r="Y9" s="1"/>
      <c r="Z9" s="1"/>
    </row>
    <row r="10" ht="34" customHeight="1" spans="1:26">
      <c r="A10" s="40" t="s">
        <v>160</v>
      </c>
      <c r="B10" s="41">
        <v>2203.6</v>
      </c>
      <c r="C10" s="42">
        <f t="shared" si="3"/>
        <v>2252</v>
      </c>
      <c r="D10" s="42">
        <f t="shared" si="0"/>
        <v>2202</v>
      </c>
      <c r="E10" s="42">
        <v>300</v>
      </c>
      <c r="F10" s="42">
        <v>500</v>
      </c>
      <c r="G10" s="42"/>
      <c r="H10" s="42">
        <v>1402</v>
      </c>
      <c r="I10" s="42"/>
      <c r="J10" s="42">
        <v>1402</v>
      </c>
      <c r="K10" s="42"/>
      <c r="L10" s="42">
        <v>50</v>
      </c>
      <c r="M10" s="42">
        <f t="shared" si="1"/>
        <v>0</v>
      </c>
      <c r="N10" s="42"/>
      <c r="O10" s="42"/>
      <c r="P10" s="42"/>
      <c r="Q10" s="42"/>
      <c r="R10" s="42">
        <f t="shared" si="2"/>
        <v>0</v>
      </c>
      <c r="S10" s="42"/>
      <c r="T10" s="42"/>
      <c r="U10" s="42"/>
      <c r="V10" s="42"/>
      <c r="W10" s="42"/>
      <c r="X10" s="42"/>
      <c r="Y10" s="1"/>
      <c r="Z10" s="1"/>
    </row>
    <row r="11" ht="34" customHeight="1" spans="1:26">
      <c r="A11" s="40" t="s">
        <v>161</v>
      </c>
      <c r="B11" s="41">
        <v>4128.5</v>
      </c>
      <c r="C11" s="42">
        <f t="shared" si="3"/>
        <v>4009</v>
      </c>
      <c r="D11" s="42">
        <f t="shared" si="0"/>
        <v>2309</v>
      </c>
      <c r="E11" s="42">
        <v>400</v>
      </c>
      <c r="F11" s="42">
        <v>600</v>
      </c>
      <c r="G11" s="42">
        <v>500</v>
      </c>
      <c r="H11" s="42">
        <v>1309</v>
      </c>
      <c r="I11" s="42"/>
      <c r="J11" s="42">
        <v>1109</v>
      </c>
      <c r="K11" s="42"/>
      <c r="L11" s="42">
        <v>100</v>
      </c>
      <c r="M11" s="42">
        <f t="shared" si="1"/>
        <v>1100</v>
      </c>
      <c r="N11" s="42">
        <v>100</v>
      </c>
      <c r="O11" s="42"/>
      <c r="P11" s="42">
        <v>1000</v>
      </c>
      <c r="Q11" s="42"/>
      <c r="R11" s="42">
        <f t="shared" si="2"/>
        <v>500</v>
      </c>
      <c r="S11" s="42">
        <v>500</v>
      </c>
      <c r="T11" s="42"/>
      <c r="U11" s="42"/>
      <c r="V11" s="42"/>
      <c r="W11" s="42"/>
      <c r="X11" s="42"/>
      <c r="Y11" s="1"/>
      <c r="Z11" s="1"/>
    </row>
    <row r="12" ht="34" customHeight="1" spans="1:26">
      <c r="A12" s="40" t="s">
        <v>162</v>
      </c>
      <c r="B12" s="41">
        <v>5277.6</v>
      </c>
      <c r="C12" s="42">
        <f t="shared" si="3"/>
        <v>6056</v>
      </c>
      <c r="D12" s="42">
        <f t="shared" si="0"/>
        <v>3556</v>
      </c>
      <c r="E12" s="42">
        <v>400</v>
      </c>
      <c r="F12" s="42">
        <v>700</v>
      </c>
      <c r="G12" s="42">
        <v>500</v>
      </c>
      <c r="H12" s="42">
        <v>2456</v>
      </c>
      <c r="I12" s="42"/>
      <c r="J12" s="42">
        <v>2156</v>
      </c>
      <c r="K12" s="42"/>
      <c r="L12" s="42">
        <v>100</v>
      </c>
      <c r="M12" s="42">
        <f t="shared" si="1"/>
        <v>700</v>
      </c>
      <c r="N12" s="42">
        <v>200</v>
      </c>
      <c r="O12" s="42">
        <v>500</v>
      </c>
      <c r="P12" s="42"/>
      <c r="Q12" s="42"/>
      <c r="R12" s="42">
        <f t="shared" si="2"/>
        <v>1620</v>
      </c>
      <c r="S12" s="42">
        <v>120</v>
      </c>
      <c r="T12" s="42">
        <v>1500</v>
      </c>
      <c r="U12" s="42"/>
      <c r="V12" s="42"/>
      <c r="W12" s="42">
        <v>80</v>
      </c>
      <c r="X12" s="42"/>
      <c r="Y12" s="1"/>
      <c r="Z12" s="1"/>
    </row>
    <row r="13" ht="29" customHeight="1" spans="1:26">
      <c r="A13" s="43" t="s">
        <v>101</v>
      </c>
      <c r="B13" s="44">
        <f>SUM(B5:B12)</f>
        <v>27342.6</v>
      </c>
      <c r="C13" s="44">
        <f t="shared" ref="C13:H13" si="4">SUM(C5:C12)</f>
        <v>31121.94</v>
      </c>
      <c r="D13" s="44">
        <f t="shared" si="4"/>
        <v>19271.94</v>
      </c>
      <c r="E13" s="44">
        <f t="shared" si="4"/>
        <v>2500</v>
      </c>
      <c r="F13" s="44">
        <f t="shared" si="4"/>
        <v>3000</v>
      </c>
      <c r="G13" s="44">
        <f t="shared" si="4"/>
        <v>1500</v>
      </c>
      <c r="H13" s="44">
        <f t="shared" si="4"/>
        <v>13771.94</v>
      </c>
      <c r="I13" s="44"/>
      <c r="J13" s="44">
        <f t="shared" ref="J13:P13" si="5">SUM(J5:J12)</f>
        <v>13271.94</v>
      </c>
      <c r="K13" s="42"/>
      <c r="L13" s="42">
        <f t="shared" si="5"/>
        <v>650</v>
      </c>
      <c r="M13" s="42">
        <f t="shared" si="5"/>
        <v>5000</v>
      </c>
      <c r="N13" s="42">
        <f t="shared" si="5"/>
        <v>500</v>
      </c>
      <c r="O13" s="42">
        <f t="shared" si="5"/>
        <v>3000</v>
      </c>
      <c r="P13" s="41">
        <f t="shared" si="5"/>
        <v>1500</v>
      </c>
      <c r="Q13" s="42"/>
      <c r="R13" s="42">
        <f t="shared" ref="R13:X13" si="6">SUM(R5:R12)</f>
        <v>6120</v>
      </c>
      <c r="S13" s="42">
        <f t="shared" si="6"/>
        <v>3120</v>
      </c>
      <c r="T13" s="42">
        <f t="shared" si="6"/>
        <v>3000</v>
      </c>
      <c r="U13" s="42">
        <f t="shared" si="6"/>
        <v>0</v>
      </c>
      <c r="V13" s="42">
        <f t="shared" si="6"/>
        <v>0</v>
      </c>
      <c r="W13" s="42">
        <f t="shared" si="6"/>
        <v>80</v>
      </c>
      <c r="X13" s="42">
        <f t="shared" si="6"/>
        <v>0</v>
      </c>
      <c r="Y13" s="1"/>
      <c r="Z13" s="1"/>
    </row>
    <row r="14" spans="2:26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</sheetData>
  <mergeCells count="15">
    <mergeCell ref="A1:X1"/>
    <mergeCell ref="A2:J2"/>
    <mergeCell ref="L2:M2"/>
    <mergeCell ref="N2:U2"/>
    <mergeCell ref="F3:G3"/>
    <mergeCell ref="H3:K3"/>
    <mergeCell ref="M3:Q3"/>
    <mergeCell ref="R3:V3"/>
    <mergeCell ref="W3:X3"/>
    <mergeCell ref="A3:A4"/>
    <mergeCell ref="B3:B4"/>
    <mergeCell ref="C3:C4"/>
    <mergeCell ref="D3:D4"/>
    <mergeCell ref="E3:E4"/>
    <mergeCell ref="L3:L4"/>
  </mergeCells>
  <pageMargins left="0.75" right="0.75" top="1" bottom="1" header="0.5" footer="0.5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17"/>
  <sheetViews>
    <sheetView workbookViewId="0">
      <selection activeCell="A1" sqref="A1:X1"/>
    </sheetView>
  </sheetViews>
  <sheetFormatPr defaultColWidth="9" defaultRowHeight="14.25"/>
  <cols>
    <col min="1" max="1" width="8.25" style="32" customWidth="1"/>
    <col min="2" max="3" width="5.375" style="33" customWidth="1"/>
    <col min="4" max="6" width="5.375" style="34" customWidth="1"/>
    <col min="7" max="7" width="6.25" style="34" customWidth="1"/>
    <col min="8" max="13" width="5.375" style="34" customWidth="1"/>
    <col min="14" max="16" width="4.625" style="34" customWidth="1"/>
    <col min="17" max="21" width="5.375" style="34" customWidth="1"/>
    <col min="22" max="22" width="7" style="34" customWidth="1"/>
    <col min="23" max="24" width="5.375" style="34" customWidth="1"/>
  </cols>
  <sheetData>
    <row r="1" ht="48" customHeight="1" spans="1:24">
      <c r="A1" s="35" t="s">
        <v>163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ht="32" customHeight="1" spans="1:24">
      <c r="A2" s="3"/>
      <c r="B2" s="3"/>
      <c r="C2" s="3"/>
      <c r="D2" s="4"/>
      <c r="E2" s="3"/>
      <c r="F2" s="5"/>
      <c r="G2" s="5"/>
      <c r="H2" s="6"/>
      <c r="I2" s="6"/>
      <c r="J2" s="6"/>
      <c r="K2" s="21"/>
      <c r="L2" s="22"/>
      <c r="M2" s="22"/>
      <c r="N2" s="22"/>
      <c r="O2" s="22"/>
      <c r="P2" s="22"/>
      <c r="Q2" s="22"/>
      <c r="R2" s="22"/>
      <c r="S2" s="22"/>
      <c r="T2" s="22"/>
      <c r="U2" s="22"/>
      <c r="V2" s="29"/>
      <c r="W2" s="29" t="s">
        <v>2</v>
      </c>
      <c r="X2" s="30"/>
    </row>
    <row r="3" ht="29" customHeight="1" spans="1:25">
      <c r="A3" s="7" t="s">
        <v>80</v>
      </c>
      <c r="B3" s="8" t="s">
        <v>81</v>
      </c>
      <c r="C3" s="8" t="s">
        <v>5</v>
      </c>
      <c r="D3" s="9" t="s">
        <v>82</v>
      </c>
      <c r="E3" s="7" t="s">
        <v>142</v>
      </c>
      <c r="F3" s="10" t="s">
        <v>8</v>
      </c>
      <c r="G3" s="10"/>
      <c r="H3" s="11" t="s">
        <v>9</v>
      </c>
      <c r="I3" s="23"/>
      <c r="J3" s="23"/>
      <c r="K3" s="24"/>
      <c r="L3" s="8" t="s">
        <v>10</v>
      </c>
      <c r="M3" s="10" t="s">
        <v>11</v>
      </c>
      <c r="N3" s="10"/>
      <c r="O3" s="10"/>
      <c r="P3" s="10"/>
      <c r="Q3" s="10"/>
      <c r="R3" s="10" t="s">
        <v>12</v>
      </c>
      <c r="S3" s="10"/>
      <c r="T3" s="10"/>
      <c r="U3" s="10"/>
      <c r="V3" s="10"/>
      <c r="W3" s="7" t="s">
        <v>13</v>
      </c>
      <c r="X3" s="7"/>
      <c r="Y3" s="31"/>
    </row>
    <row r="4" ht="36" spans="1:25">
      <c r="A4" s="7"/>
      <c r="B4" s="12"/>
      <c r="C4" s="12"/>
      <c r="D4" s="9"/>
      <c r="E4" s="7"/>
      <c r="F4" s="7" t="s">
        <v>14</v>
      </c>
      <c r="G4" s="7" t="s">
        <v>15</v>
      </c>
      <c r="H4" s="13" t="s">
        <v>14</v>
      </c>
      <c r="I4" s="13" t="s">
        <v>16</v>
      </c>
      <c r="J4" s="13" t="s">
        <v>17</v>
      </c>
      <c r="K4" s="9" t="s">
        <v>18</v>
      </c>
      <c r="L4" s="25"/>
      <c r="M4" s="7" t="s">
        <v>83</v>
      </c>
      <c r="N4" s="7" t="s">
        <v>122</v>
      </c>
      <c r="O4" s="7" t="s">
        <v>123</v>
      </c>
      <c r="P4" s="7" t="s">
        <v>84</v>
      </c>
      <c r="Q4" s="7" t="s">
        <v>23</v>
      </c>
      <c r="R4" s="7" t="s">
        <v>83</v>
      </c>
      <c r="S4" s="7" t="s">
        <v>59</v>
      </c>
      <c r="T4" s="7" t="s">
        <v>60</v>
      </c>
      <c r="U4" s="7" t="s">
        <v>26</v>
      </c>
      <c r="V4" s="7" t="s">
        <v>27</v>
      </c>
      <c r="W4" s="7" t="s">
        <v>83</v>
      </c>
      <c r="X4" s="7" t="s">
        <v>28</v>
      </c>
      <c r="Y4" s="31"/>
    </row>
    <row r="5" ht="28" customHeight="1" spans="1:25">
      <c r="A5" s="10" t="s">
        <v>164</v>
      </c>
      <c r="B5" s="16">
        <v>2245</v>
      </c>
      <c r="C5" s="16">
        <f>D5+L5+M5+R5+W5</f>
        <v>2285</v>
      </c>
      <c r="D5" s="17">
        <f t="shared" ref="D5:D11" si="0">E5+F5+G5+H5</f>
        <v>2038</v>
      </c>
      <c r="E5" s="17">
        <v>40</v>
      </c>
      <c r="F5" s="17"/>
      <c r="G5" s="17"/>
      <c r="H5" s="17">
        <f>I5+J5</f>
        <v>1998</v>
      </c>
      <c r="I5" s="17">
        <v>675</v>
      </c>
      <c r="J5" s="17">
        <v>1323</v>
      </c>
      <c r="K5" s="17"/>
      <c r="L5" s="17">
        <v>67</v>
      </c>
      <c r="M5" s="17">
        <f>N5+O5+P5+Q5</f>
        <v>0</v>
      </c>
      <c r="N5" s="17"/>
      <c r="O5" s="39"/>
      <c r="P5" s="17"/>
      <c r="Q5" s="17"/>
      <c r="R5" s="17">
        <f>S5+T5</f>
        <v>180</v>
      </c>
      <c r="S5" s="17">
        <v>120</v>
      </c>
      <c r="T5" s="17">
        <v>60</v>
      </c>
      <c r="U5" s="17"/>
      <c r="V5" s="17"/>
      <c r="W5" s="17"/>
      <c r="X5" s="17"/>
      <c r="Y5" s="31"/>
    </row>
    <row r="6" ht="28" customHeight="1" spans="1:25">
      <c r="A6" s="10" t="s">
        <v>165</v>
      </c>
      <c r="B6" s="16">
        <v>1650</v>
      </c>
      <c r="C6" s="16">
        <f t="shared" ref="C6:C11" si="1">D6+L6+M6+R6+W6</f>
        <v>2865</v>
      </c>
      <c r="D6" s="17">
        <f t="shared" si="0"/>
        <v>1265</v>
      </c>
      <c r="E6" s="17">
        <v>35</v>
      </c>
      <c r="F6" s="17"/>
      <c r="G6" s="17"/>
      <c r="H6" s="17">
        <f t="shared" ref="H6:H11" si="2">I6+J6</f>
        <v>1230</v>
      </c>
      <c r="I6" s="17">
        <v>240</v>
      </c>
      <c r="J6" s="17">
        <v>990</v>
      </c>
      <c r="K6" s="17"/>
      <c r="L6" s="17">
        <v>20</v>
      </c>
      <c r="M6" s="17">
        <f t="shared" ref="M6:M12" si="3">N6+O6+P6+Q6</f>
        <v>0</v>
      </c>
      <c r="N6" s="17"/>
      <c r="O6" s="39"/>
      <c r="P6" s="17"/>
      <c r="Q6" s="17"/>
      <c r="R6" s="17">
        <f t="shared" ref="R6:R11" si="4">S6+T6</f>
        <v>400</v>
      </c>
      <c r="S6" s="17">
        <v>180</v>
      </c>
      <c r="T6" s="17">
        <v>220</v>
      </c>
      <c r="U6" s="17">
        <v>80</v>
      </c>
      <c r="V6" s="17">
        <v>5</v>
      </c>
      <c r="W6" s="17">
        <v>1180</v>
      </c>
      <c r="X6" s="17">
        <v>80</v>
      </c>
      <c r="Y6" s="31"/>
    </row>
    <row r="7" ht="28" customHeight="1" spans="1:25">
      <c r="A7" s="10" t="s">
        <v>166</v>
      </c>
      <c r="B7" s="16">
        <v>1065</v>
      </c>
      <c r="C7" s="16">
        <f t="shared" si="1"/>
        <v>1310</v>
      </c>
      <c r="D7" s="17">
        <f t="shared" si="0"/>
        <v>895</v>
      </c>
      <c r="E7" s="17">
        <v>25</v>
      </c>
      <c r="F7" s="17"/>
      <c r="G7" s="17"/>
      <c r="H7" s="17">
        <f t="shared" si="2"/>
        <v>870</v>
      </c>
      <c r="I7" s="17">
        <v>375</v>
      </c>
      <c r="J7" s="17">
        <v>495</v>
      </c>
      <c r="K7" s="17"/>
      <c r="L7" s="17">
        <v>35</v>
      </c>
      <c r="M7" s="17">
        <f t="shared" si="3"/>
        <v>210</v>
      </c>
      <c r="N7" s="17"/>
      <c r="O7" s="39"/>
      <c r="P7" s="17"/>
      <c r="Q7" s="17">
        <v>210</v>
      </c>
      <c r="R7" s="17">
        <f t="shared" si="4"/>
        <v>170</v>
      </c>
      <c r="S7" s="17">
        <v>170</v>
      </c>
      <c r="T7" s="17"/>
      <c r="U7" s="17"/>
      <c r="V7" s="17"/>
      <c r="W7" s="17"/>
      <c r="X7" s="17"/>
      <c r="Y7" s="31"/>
    </row>
    <row r="8" ht="28" customHeight="1" spans="1:25">
      <c r="A8" s="10" t="s">
        <v>167</v>
      </c>
      <c r="B8" s="16">
        <v>1120</v>
      </c>
      <c r="C8" s="16">
        <f t="shared" si="1"/>
        <v>1155</v>
      </c>
      <c r="D8" s="17">
        <f t="shared" si="0"/>
        <v>1089</v>
      </c>
      <c r="E8" s="17">
        <v>35</v>
      </c>
      <c r="F8" s="17"/>
      <c r="G8" s="17"/>
      <c r="H8" s="17">
        <f t="shared" si="2"/>
        <v>1054</v>
      </c>
      <c r="I8" s="17">
        <v>281</v>
      </c>
      <c r="J8" s="17">
        <v>773</v>
      </c>
      <c r="K8" s="17"/>
      <c r="L8" s="17">
        <v>66</v>
      </c>
      <c r="M8" s="17">
        <f t="shared" si="3"/>
        <v>0</v>
      </c>
      <c r="N8" s="17"/>
      <c r="O8" s="39"/>
      <c r="P8" s="17"/>
      <c r="Q8" s="17"/>
      <c r="R8" s="17">
        <f t="shared" si="4"/>
        <v>0</v>
      </c>
      <c r="S8" s="17"/>
      <c r="T8" s="17"/>
      <c r="U8" s="17"/>
      <c r="V8" s="17"/>
      <c r="W8" s="17"/>
      <c r="X8" s="17"/>
      <c r="Y8" s="31"/>
    </row>
    <row r="9" ht="28" customHeight="1" spans="1:25">
      <c r="A9" s="10" t="s">
        <v>168</v>
      </c>
      <c r="B9" s="16">
        <v>700</v>
      </c>
      <c r="C9" s="16">
        <f t="shared" si="1"/>
        <v>727</v>
      </c>
      <c r="D9" s="17">
        <f t="shared" si="0"/>
        <v>614</v>
      </c>
      <c r="E9" s="17"/>
      <c r="F9" s="17"/>
      <c r="G9" s="17"/>
      <c r="H9" s="17">
        <f t="shared" si="2"/>
        <v>614</v>
      </c>
      <c r="I9" s="17">
        <v>320</v>
      </c>
      <c r="J9" s="17">
        <v>294</v>
      </c>
      <c r="K9" s="17"/>
      <c r="L9" s="17">
        <v>27</v>
      </c>
      <c r="M9" s="17">
        <f t="shared" si="3"/>
        <v>0</v>
      </c>
      <c r="N9" s="17"/>
      <c r="O9" s="39"/>
      <c r="P9" s="17"/>
      <c r="Q9" s="17"/>
      <c r="R9" s="17">
        <f t="shared" si="4"/>
        <v>86</v>
      </c>
      <c r="S9" s="17">
        <v>86</v>
      </c>
      <c r="T9" s="17"/>
      <c r="U9" s="17"/>
      <c r="V9" s="17"/>
      <c r="W9" s="17"/>
      <c r="X9" s="17"/>
      <c r="Y9" s="31"/>
    </row>
    <row r="10" ht="28" customHeight="1" spans="1:25">
      <c r="A10" s="10" t="s">
        <v>169</v>
      </c>
      <c r="B10" s="16">
        <v>173</v>
      </c>
      <c r="C10" s="16">
        <f t="shared" si="1"/>
        <v>189</v>
      </c>
      <c r="D10" s="17">
        <f t="shared" si="0"/>
        <v>173</v>
      </c>
      <c r="E10" s="17"/>
      <c r="F10" s="17"/>
      <c r="G10" s="17"/>
      <c r="H10" s="17">
        <f t="shared" si="2"/>
        <v>173</v>
      </c>
      <c r="I10" s="17">
        <v>67</v>
      </c>
      <c r="J10" s="17">
        <v>106</v>
      </c>
      <c r="K10" s="17"/>
      <c r="L10" s="17">
        <v>16</v>
      </c>
      <c r="M10" s="17">
        <f t="shared" si="3"/>
        <v>0</v>
      </c>
      <c r="N10" s="17"/>
      <c r="O10" s="39"/>
      <c r="P10" s="17"/>
      <c r="Q10" s="17"/>
      <c r="R10" s="17">
        <f t="shared" si="4"/>
        <v>0</v>
      </c>
      <c r="S10" s="17"/>
      <c r="T10" s="17"/>
      <c r="U10" s="17"/>
      <c r="V10" s="17"/>
      <c r="W10" s="17"/>
      <c r="X10" s="17"/>
      <c r="Y10" s="31"/>
    </row>
    <row r="11" ht="28" customHeight="1" spans="1:25">
      <c r="A11" s="10" t="s">
        <v>170</v>
      </c>
      <c r="B11" s="16">
        <v>585</v>
      </c>
      <c r="C11" s="16">
        <f t="shared" si="1"/>
        <v>637</v>
      </c>
      <c r="D11" s="17">
        <f t="shared" si="0"/>
        <v>585</v>
      </c>
      <c r="E11" s="17"/>
      <c r="F11" s="17"/>
      <c r="G11" s="17"/>
      <c r="H11" s="17">
        <f t="shared" si="2"/>
        <v>585</v>
      </c>
      <c r="I11" s="17">
        <v>216</v>
      </c>
      <c r="J11" s="17">
        <v>369</v>
      </c>
      <c r="K11" s="17"/>
      <c r="L11" s="17">
        <v>52</v>
      </c>
      <c r="M11" s="17">
        <f t="shared" si="3"/>
        <v>0</v>
      </c>
      <c r="N11" s="17"/>
      <c r="O11" s="39"/>
      <c r="P11" s="17"/>
      <c r="Q11" s="17"/>
      <c r="R11" s="17">
        <f t="shared" si="4"/>
        <v>0</v>
      </c>
      <c r="S11" s="17"/>
      <c r="T11" s="17"/>
      <c r="U11" s="17"/>
      <c r="V11" s="17"/>
      <c r="W11" s="17"/>
      <c r="X11" s="17"/>
      <c r="Y11" s="31"/>
    </row>
    <row r="12" ht="28" customHeight="1" spans="1:25">
      <c r="A12" s="37" t="s">
        <v>40</v>
      </c>
      <c r="B12" s="17">
        <f>SUM(B5:B11)</f>
        <v>7538</v>
      </c>
      <c r="C12" s="17">
        <f>SUM(C5:C11)</f>
        <v>9168</v>
      </c>
      <c r="D12" s="17">
        <f t="shared" ref="D12:X12" si="5">SUM(D5:D11)</f>
        <v>6659</v>
      </c>
      <c r="E12" s="17">
        <f t="shared" si="5"/>
        <v>135</v>
      </c>
      <c r="F12" s="17">
        <f t="shared" si="5"/>
        <v>0</v>
      </c>
      <c r="G12" s="17">
        <f t="shared" si="5"/>
        <v>0</v>
      </c>
      <c r="H12" s="17">
        <f t="shared" si="5"/>
        <v>6524</v>
      </c>
      <c r="I12" s="17">
        <f t="shared" si="5"/>
        <v>2174</v>
      </c>
      <c r="J12" s="17">
        <f t="shared" si="5"/>
        <v>4350</v>
      </c>
      <c r="K12" s="17">
        <f t="shared" si="5"/>
        <v>0</v>
      </c>
      <c r="L12" s="17">
        <f t="shared" si="5"/>
        <v>283</v>
      </c>
      <c r="M12" s="17">
        <f t="shared" si="5"/>
        <v>210</v>
      </c>
      <c r="N12" s="17">
        <f t="shared" si="5"/>
        <v>0</v>
      </c>
      <c r="O12" s="17">
        <f t="shared" si="5"/>
        <v>0</v>
      </c>
      <c r="P12" s="17">
        <f t="shared" si="5"/>
        <v>0</v>
      </c>
      <c r="Q12" s="17">
        <f t="shared" si="5"/>
        <v>210</v>
      </c>
      <c r="R12" s="17">
        <f t="shared" si="5"/>
        <v>836</v>
      </c>
      <c r="S12" s="17">
        <f t="shared" ref="S12:X12" si="6">SUM(S5:S11)</f>
        <v>556</v>
      </c>
      <c r="T12" s="17">
        <f t="shared" si="6"/>
        <v>280</v>
      </c>
      <c r="U12" s="17">
        <f t="shared" si="6"/>
        <v>80</v>
      </c>
      <c r="V12" s="17">
        <f t="shared" si="6"/>
        <v>5</v>
      </c>
      <c r="W12" s="17">
        <f t="shared" si="6"/>
        <v>1180</v>
      </c>
      <c r="X12" s="17">
        <f t="shared" si="6"/>
        <v>80</v>
      </c>
      <c r="Y12" s="31"/>
    </row>
    <row r="13" ht="13.5" spans="1:25">
      <c r="A13" s="31"/>
      <c r="B13" s="31"/>
      <c r="C13" s="31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1"/>
    </row>
    <row r="14" ht="13.5" spans="1:25">
      <c r="A14" s="31"/>
      <c r="B14" s="31"/>
      <c r="C14" s="31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1"/>
    </row>
    <row r="15" ht="13.5" spans="1:25">
      <c r="A15" s="31"/>
      <c r="B15" s="31"/>
      <c r="C15" s="31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1"/>
    </row>
    <row r="16" ht="13.5" spans="1:25">
      <c r="A16" s="31"/>
      <c r="B16" s="31"/>
      <c r="C16" s="31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1"/>
    </row>
    <row r="17" ht="13.5" spans="1:25">
      <c r="A17" s="31"/>
      <c r="B17" s="31"/>
      <c r="C17" s="31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1"/>
    </row>
  </sheetData>
  <mergeCells count="15">
    <mergeCell ref="A1:X1"/>
    <mergeCell ref="A2:J2"/>
    <mergeCell ref="L2:M2"/>
    <mergeCell ref="N2:U2"/>
    <mergeCell ref="F3:G3"/>
    <mergeCell ref="H3:K3"/>
    <mergeCell ref="M3:Q3"/>
    <mergeCell ref="R3:V3"/>
    <mergeCell ref="W3:X3"/>
    <mergeCell ref="A3:A4"/>
    <mergeCell ref="B3:B4"/>
    <mergeCell ref="C3:C4"/>
    <mergeCell ref="D3:D4"/>
    <mergeCell ref="E3:E4"/>
    <mergeCell ref="L3:L4"/>
  </mergeCells>
  <pageMargins left="0.75" right="0.75" top="1" bottom="1" header="0.5" footer="0.5"/>
  <pageSetup paperSize="9" orientation="landscape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5"/>
  <sheetViews>
    <sheetView tabSelected="1" topLeftCell="A9" workbookViewId="0">
      <selection activeCell="H20" sqref="H20"/>
    </sheetView>
  </sheetViews>
  <sheetFormatPr defaultColWidth="9" defaultRowHeight="13.5"/>
  <cols>
    <col min="1" max="1" width="10" customWidth="1"/>
    <col min="2" max="2" width="6.375" customWidth="1"/>
    <col min="3" max="3" width="6.875" customWidth="1"/>
    <col min="4" max="4" width="6.375" style="1" customWidth="1"/>
    <col min="5" max="5" width="4.625" style="1" customWidth="1"/>
    <col min="6" max="6" width="6.625" style="1" customWidth="1"/>
    <col min="7" max="7" width="7.125" style="1" customWidth="1"/>
    <col min="8" max="8" width="6.125" style="1" customWidth="1"/>
    <col min="9" max="9" width="6.5" style="1" customWidth="1"/>
    <col min="10" max="10" width="5.5" style="1" customWidth="1"/>
    <col min="11" max="11" width="5.5" customWidth="1"/>
    <col min="12" max="12" width="4.25" customWidth="1"/>
    <col min="13" max="13" width="4.75" customWidth="1"/>
    <col min="14" max="14" width="4.375" customWidth="1"/>
    <col min="15" max="15" width="4.625" customWidth="1"/>
    <col min="16" max="16" width="5" customWidth="1"/>
    <col min="17" max="17" width="4.625" customWidth="1"/>
    <col min="18" max="22" width="5.5" customWidth="1"/>
    <col min="23" max="23" width="4.5" customWidth="1"/>
    <col min="24" max="24" width="5.5" customWidth="1"/>
  </cols>
  <sheetData>
    <row r="1" ht="28.5" spans="1:24">
      <c r="A1" s="2" t="s">
        <v>171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23" customHeight="1" spans="1:24">
      <c r="A2" s="3"/>
      <c r="B2" s="3"/>
      <c r="C2" s="3"/>
      <c r="D2" s="4"/>
      <c r="E2" s="3"/>
      <c r="F2" s="5"/>
      <c r="G2" s="5"/>
      <c r="H2" s="6"/>
      <c r="I2" s="6"/>
      <c r="J2" s="6"/>
      <c r="K2" s="21"/>
      <c r="L2" s="22"/>
      <c r="M2" s="22"/>
      <c r="N2" s="22"/>
      <c r="O2" s="22"/>
      <c r="P2" s="22"/>
      <c r="Q2" s="22"/>
      <c r="R2" s="22"/>
      <c r="S2" s="22"/>
      <c r="T2" s="22"/>
      <c r="U2" s="22"/>
      <c r="V2" s="29"/>
      <c r="W2" s="29" t="s">
        <v>2</v>
      </c>
      <c r="X2" s="30"/>
    </row>
    <row r="3" ht="28" customHeight="1" spans="1:24">
      <c r="A3" s="7" t="s">
        <v>80</v>
      </c>
      <c r="B3" s="8" t="s">
        <v>81</v>
      </c>
      <c r="C3" s="8" t="s">
        <v>5</v>
      </c>
      <c r="D3" s="9" t="s">
        <v>82</v>
      </c>
      <c r="E3" s="7" t="s">
        <v>142</v>
      </c>
      <c r="F3" s="10" t="s">
        <v>8</v>
      </c>
      <c r="G3" s="10"/>
      <c r="H3" s="11" t="s">
        <v>9</v>
      </c>
      <c r="I3" s="23"/>
      <c r="J3" s="23"/>
      <c r="K3" s="24"/>
      <c r="L3" s="8" t="s">
        <v>10</v>
      </c>
      <c r="M3" s="10" t="s">
        <v>11</v>
      </c>
      <c r="N3" s="10"/>
      <c r="O3" s="10"/>
      <c r="P3" s="10"/>
      <c r="Q3" s="10"/>
      <c r="R3" s="10" t="s">
        <v>12</v>
      </c>
      <c r="S3" s="10"/>
      <c r="T3" s="10"/>
      <c r="U3" s="10"/>
      <c r="V3" s="10"/>
      <c r="W3" s="7" t="s">
        <v>13</v>
      </c>
      <c r="X3" s="7"/>
    </row>
    <row r="4" ht="58" customHeight="1" spans="1:24">
      <c r="A4" s="7"/>
      <c r="B4" s="12"/>
      <c r="C4" s="12"/>
      <c r="D4" s="9"/>
      <c r="E4" s="7"/>
      <c r="F4" s="7" t="s">
        <v>14</v>
      </c>
      <c r="G4" s="7" t="s">
        <v>15</v>
      </c>
      <c r="H4" s="13" t="s">
        <v>14</v>
      </c>
      <c r="I4" s="13" t="s">
        <v>16</v>
      </c>
      <c r="J4" s="13" t="s">
        <v>17</v>
      </c>
      <c r="K4" s="9" t="s">
        <v>18</v>
      </c>
      <c r="L4" s="25"/>
      <c r="M4" s="7" t="s">
        <v>83</v>
      </c>
      <c r="N4" s="7" t="s">
        <v>122</v>
      </c>
      <c r="O4" s="7" t="s">
        <v>123</v>
      </c>
      <c r="P4" s="7" t="s">
        <v>84</v>
      </c>
      <c r="Q4" s="7" t="s">
        <v>172</v>
      </c>
      <c r="R4" s="7" t="s">
        <v>83</v>
      </c>
      <c r="S4" s="7" t="s">
        <v>59</v>
      </c>
      <c r="T4" s="7" t="s">
        <v>60</v>
      </c>
      <c r="U4" s="7" t="s">
        <v>26</v>
      </c>
      <c r="V4" s="7" t="s">
        <v>27</v>
      </c>
      <c r="W4" s="7" t="s">
        <v>83</v>
      </c>
      <c r="X4" s="7" t="s">
        <v>28</v>
      </c>
    </row>
    <row r="5" ht="28" customHeight="1" spans="1:28">
      <c r="A5" s="10" t="s">
        <v>173</v>
      </c>
      <c r="B5" s="14">
        <v>2387</v>
      </c>
      <c r="C5" s="14">
        <v>2387</v>
      </c>
      <c r="D5" s="15">
        <f t="shared" ref="D5:D13" si="0">E5+F5+H5</f>
        <v>2387</v>
      </c>
      <c r="E5" s="15"/>
      <c r="F5" s="15">
        <v>1077</v>
      </c>
      <c r="G5" s="15"/>
      <c r="H5" s="15">
        <f t="shared" ref="H5:H13" si="1">I5+J5+K5</f>
        <v>1310</v>
      </c>
      <c r="I5" s="15">
        <v>800</v>
      </c>
      <c r="J5" s="15">
        <v>510</v>
      </c>
      <c r="K5" s="26"/>
      <c r="L5" s="14">
        <v>35</v>
      </c>
      <c r="M5" s="14">
        <f t="shared" ref="M5:M13" si="2">SUM(N5:Q5)</f>
        <v>0</v>
      </c>
      <c r="N5" s="14"/>
      <c r="O5" s="14"/>
      <c r="P5" s="14"/>
      <c r="Q5" s="14"/>
      <c r="R5" s="16">
        <f t="shared" ref="R5:R13" si="3">S5+T5</f>
        <v>0</v>
      </c>
      <c r="S5" s="16"/>
      <c r="T5" s="16"/>
      <c r="U5" s="16"/>
      <c r="V5" s="16"/>
      <c r="W5" s="16"/>
      <c r="X5" s="16"/>
      <c r="Y5" s="31"/>
      <c r="Z5" s="31"/>
      <c r="AA5" s="31"/>
      <c r="AB5" s="31"/>
    </row>
    <row r="6" ht="28" customHeight="1" spans="1:28">
      <c r="A6" s="10" t="s">
        <v>174</v>
      </c>
      <c r="B6" s="16">
        <v>2767</v>
      </c>
      <c r="C6" s="16">
        <f t="shared" ref="C5:C13" si="4">D6+L6+M6+R6+W6</f>
        <v>2703.8</v>
      </c>
      <c r="D6" s="15">
        <f t="shared" si="0"/>
        <v>2538.8</v>
      </c>
      <c r="E6" s="17"/>
      <c r="F6" s="17">
        <v>1201.8</v>
      </c>
      <c r="G6" s="17">
        <v>30</v>
      </c>
      <c r="H6" s="17">
        <f t="shared" si="1"/>
        <v>1337</v>
      </c>
      <c r="I6" s="17">
        <v>209</v>
      </c>
      <c r="J6" s="17">
        <v>1088</v>
      </c>
      <c r="K6" s="27">
        <v>40</v>
      </c>
      <c r="L6" s="16">
        <v>30</v>
      </c>
      <c r="M6" s="16">
        <f t="shared" si="2"/>
        <v>60</v>
      </c>
      <c r="N6" s="16"/>
      <c r="O6" s="16"/>
      <c r="P6" s="16">
        <v>60</v>
      </c>
      <c r="Q6" s="16"/>
      <c r="R6" s="16">
        <f t="shared" si="3"/>
        <v>0</v>
      </c>
      <c r="S6" s="16"/>
      <c r="T6" s="16"/>
      <c r="U6" s="16"/>
      <c r="V6" s="16"/>
      <c r="W6" s="16">
        <v>75</v>
      </c>
      <c r="X6" s="16"/>
      <c r="Y6" s="31"/>
      <c r="Z6" s="31"/>
      <c r="AA6" s="31"/>
      <c r="AB6" s="31"/>
    </row>
    <row r="7" ht="28" customHeight="1" spans="1:28">
      <c r="A7" s="10" t="s">
        <v>175</v>
      </c>
      <c r="B7" s="16">
        <v>3071</v>
      </c>
      <c r="C7" s="16">
        <f t="shared" si="4"/>
        <v>3154</v>
      </c>
      <c r="D7" s="15">
        <f t="shared" si="0"/>
        <v>2871</v>
      </c>
      <c r="E7" s="17"/>
      <c r="F7" s="17">
        <v>1687</v>
      </c>
      <c r="G7" s="17"/>
      <c r="H7" s="17">
        <f t="shared" si="1"/>
        <v>1184</v>
      </c>
      <c r="I7" s="17">
        <v>300</v>
      </c>
      <c r="J7" s="17">
        <v>864</v>
      </c>
      <c r="K7" s="27">
        <v>20</v>
      </c>
      <c r="L7" s="16">
        <v>44</v>
      </c>
      <c r="M7" s="16">
        <f t="shared" si="2"/>
        <v>79</v>
      </c>
      <c r="N7" s="16"/>
      <c r="O7" s="16">
        <v>17</v>
      </c>
      <c r="P7" s="16">
        <v>62</v>
      </c>
      <c r="Q7" s="16"/>
      <c r="R7" s="16">
        <f t="shared" si="3"/>
        <v>160</v>
      </c>
      <c r="S7" s="16">
        <v>160</v>
      </c>
      <c r="T7" s="16"/>
      <c r="U7" s="16"/>
      <c r="V7" s="16"/>
      <c r="W7" s="16"/>
      <c r="X7" s="16"/>
      <c r="Y7" s="31"/>
      <c r="Z7" s="31"/>
      <c r="AA7" s="31"/>
      <c r="AB7" s="31"/>
    </row>
    <row r="8" ht="28" customHeight="1" spans="1:28">
      <c r="A8" s="10" t="s">
        <v>176</v>
      </c>
      <c r="B8" s="16">
        <v>3010</v>
      </c>
      <c r="C8" s="16">
        <f t="shared" si="4"/>
        <v>2709</v>
      </c>
      <c r="D8" s="15">
        <f t="shared" si="0"/>
        <v>2050</v>
      </c>
      <c r="E8" s="17"/>
      <c r="F8" s="17">
        <v>840</v>
      </c>
      <c r="G8" s="17"/>
      <c r="H8" s="17">
        <f t="shared" si="1"/>
        <v>1210</v>
      </c>
      <c r="I8" s="17">
        <v>360</v>
      </c>
      <c r="J8" s="17">
        <v>850</v>
      </c>
      <c r="K8" s="27"/>
      <c r="L8" s="16">
        <v>24</v>
      </c>
      <c r="M8" s="16">
        <f t="shared" si="2"/>
        <v>143</v>
      </c>
      <c r="N8" s="16"/>
      <c r="O8" s="16"/>
      <c r="P8" s="16">
        <v>143</v>
      </c>
      <c r="Q8" s="16"/>
      <c r="R8" s="16">
        <f t="shared" si="3"/>
        <v>172</v>
      </c>
      <c r="S8" s="16"/>
      <c r="T8" s="16">
        <v>172</v>
      </c>
      <c r="U8" s="16">
        <v>172</v>
      </c>
      <c r="V8" s="16">
        <v>109</v>
      </c>
      <c r="W8" s="16">
        <v>320</v>
      </c>
      <c r="X8" s="16">
        <v>65</v>
      </c>
      <c r="Y8" s="31"/>
      <c r="Z8" s="31"/>
      <c r="AA8" s="31"/>
      <c r="AB8" s="31"/>
    </row>
    <row r="9" ht="28" customHeight="1" spans="1:28">
      <c r="A9" s="7" t="s">
        <v>177</v>
      </c>
      <c r="B9" s="16">
        <v>2236</v>
      </c>
      <c r="C9" s="16">
        <f t="shared" si="4"/>
        <v>2237</v>
      </c>
      <c r="D9" s="15">
        <f t="shared" si="0"/>
        <v>1680</v>
      </c>
      <c r="E9" s="17"/>
      <c r="F9" s="17">
        <v>520</v>
      </c>
      <c r="G9" s="17">
        <v>320</v>
      </c>
      <c r="H9" s="17">
        <f t="shared" si="1"/>
        <v>1160</v>
      </c>
      <c r="I9" s="17">
        <v>350</v>
      </c>
      <c r="J9" s="17">
        <v>790</v>
      </c>
      <c r="K9" s="27">
        <v>20</v>
      </c>
      <c r="L9" s="16">
        <v>16</v>
      </c>
      <c r="M9" s="16">
        <f t="shared" si="2"/>
        <v>341</v>
      </c>
      <c r="N9" s="16"/>
      <c r="O9" s="16"/>
      <c r="P9" s="16">
        <v>341</v>
      </c>
      <c r="Q9" s="16"/>
      <c r="R9" s="16">
        <f t="shared" si="3"/>
        <v>200</v>
      </c>
      <c r="S9" s="16">
        <v>200</v>
      </c>
      <c r="T9" s="16"/>
      <c r="U9" s="16"/>
      <c r="V9" s="16"/>
      <c r="W9" s="16"/>
      <c r="X9" s="16"/>
      <c r="Y9" s="31"/>
      <c r="Z9" s="31"/>
      <c r="AA9" s="31"/>
      <c r="AB9" s="31"/>
    </row>
    <row r="10" ht="28" customHeight="1" spans="1:28">
      <c r="A10" s="10" t="s">
        <v>178</v>
      </c>
      <c r="B10" s="16">
        <v>2278</v>
      </c>
      <c r="C10" s="16">
        <f t="shared" si="4"/>
        <v>1905</v>
      </c>
      <c r="D10" s="15">
        <f t="shared" si="0"/>
        <v>490</v>
      </c>
      <c r="E10" s="17"/>
      <c r="F10" s="17">
        <v>435</v>
      </c>
      <c r="G10" s="17"/>
      <c r="H10" s="17">
        <f t="shared" si="1"/>
        <v>55</v>
      </c>
      <c r="I10" s="17"/>
      <c r="J10" s="17">
        <v>50</v>
      </c>
      <c r="K10" s="27">
        <v>5</v>
      </c>
      <c r="L10" s="16">
        <v>5</v>
      </c>
      <c r="M10" s="16">
        <f t="shared" si="2"/>
        <v>0</v>
      </c>
      <c r="N10" s="16"/>
      <c r="O10" s="16"/>
      <c r="P10" s="16"/>
      <c r="Q10" s="16"/>
      <c r="R10" s="16">
        <f t="shared" si="3"/>
        <v>1260</v>
      </c>
      <c r="S10" s="16"/>
      <c r="T10" s="16">
        <v>1260</v>
      </c>
      <c r="U10" s="16">
        <v>1198</v>
      </c>
      <c r="V10" s="16">
        <v>526</v>
      </c>
      <c r="W10" s="16">
        <v>150</v>
      </c>
      <c r="X10" s="16">
        <v>49</v>
      </c>
      <c r="Y10" s="31" t="s">
        <v>97</v>
      </c>
      <c r="Z10" s="31"/>
      <c r="AA10" s="31"/>
      <c r="AB10" s="31"/>
    </row>
    <row r="11" ht="28" customHeight="1" spans="1:28">
      <c r="A11" s="10" t="s">
        <v>179</v>
      </c>
      <c r="B11" s="16">
        <v>2763</v>
      </c>
      <c r="C11" s="16">
        <f t="shared" si="4"/>
        <v>1832</v>
      </c>
      <c r="D11" s="15">
        <f t="shared" si="0"/>
        <v>1820</v>
      </c>
      <c r="E11" s="17"/>
      <c r="F11" s="17">
        <v>736</v>
      </c>
      <c r="G11" s="17"/>
      <c r="H11" s="17">
        <f t="shared" si="1"/>
        <v>1084</v>
      </c>
      <c r="I11" s="17">
        <v>96</v>
      </c>
      <c r="J11" s="17">
        <v>988</v>
      </c>
      <c r="K11" s="27"/>
      <c r="L11" s="16">
        <v>12</v>
      </c>
      <c r="M11" s="16">
        <f t="shared" si="2"/>
        <v>0</v>
      </c>
      <c r="N11" s="16"/>
      <c r="O11" s="16"/>
      <c r="P11" s="16"/>
      <c r="Q11" s="16"/>
      <c r="R11" s="16">
        <f t="shared" si="3"/>
        <v>0</v>
      </c>
      <c r="S11" s="16"/>
      <c r="T11" s="16"/>
      <c r="U11" s="16"/>
      <c r="V11" s="16"/>
      <c r="W11" s="16"/>
      <c r="X11" s="16"/>
      <c r="Y11" s="31"/>
      <c r="Z11" s="31"/>
      <c r="AA11" s="31"/>
      <c r="AB11" s="31"/>
    </row>
    <row r="12" ht="28" customHeight="1" spans="1:28">
      <c r="A12" s="10" t="s">
        <v>107</v>
      </c>
      <c r="B12" s="14">
        <v>1701</v>
      </c>
      <c r="C12" s="14">
        <f t="shared" si="4"/>
        <v>538</v>
      </c>
      <c r="D12" s="15">
        <f t="shared" si="0"/>
        <v>538</v>
      </c>
      <c r="E12" s="17"/>
      <c r="F12" s="17"/>
      <c r="G12" s="17"/>
      <c r="H12" s="17">
        <f t="shared" si="1"/>
        <v>538</v>
      </c>
      <c r="I12" s="17">
        <v>60</v>
      </c>
      <c r="J12" s="17">
        <v>478</v>
      </c>
      <c r="K12" s="27"/>
      <c r="L12" s="28"/>
      <c r="M12" s="16">
        <f t="shared" si="2"/>
        <v>0</v>
      </c>
      <c r="N12" s="16"/>
      <c r="O12" s="16"/>
      <c r="P12" s="16"/>
      <c r="Q12" s="16"/>
      <c r="R12" s="16">
        <f t="shared" si="3"/>
        <v>0</v>
      </c>
      <c r="S12" s="16"/>
      <c r="T12" s="16"/>
      <c r="U12" s="16"/>
      <c r="V12" s="16"/>
      <c r="W12" s="16"/>
      <c r="X12" s="16"/>
      <c r="Y12" s="31"/>
      <c r="Z12" s="31"/>
      <c r="AA12" s="31"/>
      <c r="AB12" s="31"/>
    </row>
    <row r="13" ht="28" customHeight="1" spans="1:28">
      <c r="A13" s="10" t="s">
        <v>101</v>
      </c>
      <c r="B13" s="14">
        <f>SUM(B5:B12)</f>
        <v>20213</v>
      </c>
      <c r="C13" s="14">
        <f t="shared" si="4"/>
        <v>17500.8</v>
      </c>
      <c r="D13" s="15">
        <f t="shared" si="0"/>
        <v>14374.8</v>
      </c>
      <c r="E13" s="15">
        <f>SUM(E5:E12)</f>
        <v>0</v>
      </c>
      <c r="F13" s="15">
        <f t="shared" ref="F13:Y13" si="5">SUM(F5:F12)</f>
        <v>6496.8</v>
      </c>
      <c r="G13" s="15">
        <f t="shared" si="5"/>
        <v>350</v>
      </c>
      <c r="H13" s="15">
        <f t="shared" si="5"/>
        <v>7878</v>
      </c>
      <c r="I13" s="15">
        <f t="shared" si="5"/>
        <v>2175</v>
      </c>
      <c r="J13" s="15">
        <f t="shared" si="5"/>
        <v>5618</v>
      </c>
      <c r="K13" s="15">
        <f t="shared" si="5"/>
        <v>85</v>
      </c>
      <c r="L13" s="15">
        <f t="shared" si="5"/>
        <v>166</v>
      </c>
      <c r="M13" s="15">
        <f t="shared" si="5"/>
        <v>623</v>
      </c>
      <c r="N13" s="15">
        <f t="shared" si="5"/>
        <v>0</v>
      </c>
      <c r="O13" s="15">
        <f t="shared" si="5"/>
        <v>17</v>
      </c>
      <c r="P13" s="15">
        <f t="shared" si="5"/>
        <v>606</v>
      </c>
      <c r="Q13" s="15">
        <f t="shared" si="5"/>
        <v>0</v>
      </c>
      <c r="R13" s="15">
        <f t="shared" si="5"/>
        <v>1792</v>
      </c>
      <c r="S13" s="15">
        <f t="shared" si="5"/>
        <v>360</v>
      </c>
      <c r="T13" s="15">
        <f t="shared" si="5"/>
        <v>1432</v>
      </c>
      <c r="U13" s="15">
        <f t="shared" si="5"/>
        <v>1370</v>
      </c>
      <c r="V13" s="15">
        <f t="shared" si="5"/>
        <v>635</v>
      </c>
      <c r="W13" s="15">
        <f t="shared" si="5"/>
        <v>545</v>
      </c>
      <c r="X13" s="15">
        <f t="shared" si="5"/>
        <v>114</v>
      </c>
      <c r="Y13" s="31"/>
      <c r="Z13" s="31"/>
      <c r="AA13" s="31"/>
      <c r="AB13" s="31"/>
    </row>
    <row r="14" ht="45" customHeight="1" spans="1:28">
      <c r="A14" s="18" t="s">
        <v>180</v>
      </c>
      <c r="B14" s="19"/>
      <c r="C14" s="19"/>
      <c r="D14" s="20"/>
      <c r="E14" s="20"/>
      <c r="F14" s="20"/>
      <c r="G14" s="20"/>
      <c r="H14" s="20"/>
      <c r="I14" s="20"/>
      <c r="J14" s="20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31"/>
      <c r="Z14" s="31"/>
      <c r="AA14" s="31"/>
      <c r="AB14" s="31"/>
    </row>
    <row r="15" spans="27:28">
      <c r="AA15" s="31"/>
      <c r="AB15" s="31"/>
    </row>
  </sheetData>
  <mergeCells count="16">
    <mergeCell ref="A1:X1"/>
    <mergeCell ref="A2:J2"/>
    <mergeCell ref="L2:M2"/>
    <mergeCell ref="N2:U2"/>
    <mergeCell ref="F3:G3"/>
    <mergeCell ref="H3:K3"/>
    <mergeCell ref="M3:Q3"/>
    <mergeCell ref="R3:V3"/>
    <mergeCell ref="W3:X3"/>
    <mergeCell ref="A14:X14"/>
    <mergeCell ref="A3:A4"/>
    <mergeCell ref="B3:B4"/>
    <mergeCell ref="C3:C4"/>
    <mergeCell ref="D3:D4"/>
    <mergeCell ref="E3:E4"/>
    <mergeCell ref="L3:L4"/>
  </mergeCells>
  <pageMargins left="0.471527777777778" right="0.471527777777778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7"/>
  <sheetViews>
    <sheetView zoomScale="70" zoomScaleNormal="70" workbookViewId="0">
      <selection activeCell="D29" sqref="D29"/>
    </sheetView>
  </sheetViews>
  <sheetFormatPr defaultColWidth="9" defaultRowHeight="13.5"/>
  <cols>
    <col min="1" max="1" width="8.38333333333333" style="73" customWidth="1"/>
    <col min="2" max="2" width="6.6" style="92" customWidth="1"/>
    <col min="3" max="5" width="7.30833333333333" style="92" customWidth="1"/>
    <col min="6" max="6" width="6.60833333333333" style="92" customWidth="1"/>
    <col min="7" max="7" width="6.24166666666667" style="92" customWidth="1"/>
    <col min="8" max="8" width="5.35" style="92" customWidth="1"/>
    <col min="9" max="9" width="6.25" style="92" customWidth="1"/>
    <col min="10" max="16" width="7.30833333333333" style="92" customWidth="1"/>
    <col min="17" max="17" width="5.89166666666667" style="92" customWidth="1"/>
    <col min="18" max="18" width="6.425" style="92" customWidth="1"/>
    <col min="19" max="20" width="7.30833333333333" style="92" customWidth="1"/>
    <col min="21" max="21" width="6.425" style="92" customWidth="1"/>
    <col min="22" max="23" width="5.70833333333333" style="92" customWidth="1"/>
    <col min="24" max="24" width="5.71666666666667" style="92" customWidth="1"/>
    <col min="25" max="27" width="7.30833333333333" style="92" customWidth="1"/>
  </cols>
  <sheetData>
    <row r="1" ht="28.5" spans="1:27">
      <c r="A1" s="93" t="s">
        <v>41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</row>
    <row r="2" ht="23" customHeight="1" spans="1:26">
      <c r="A2" s="95"/>
      <c r="B2" s="96"/>
      <c r="C2" s="96"/>
      <c r="D2" s="96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6"/>
      <c r="S2" s="96"/>
      <c r="T2" s="96"/>
      <c r="U2" s="96"/>
      <c r="V2" s="96"/>
      <c r="W2" s="108" t="s">
        <v>42</v>
      </c>
      <c r="X2" s="108"/>
      <c r="Y2" s="108"/>
      <c r="Z2" s="108"/>
    </row>
    <row r="3" ht="22" customHeight="1" spans="1:27">
      <c r="A3" s="98" t="s">
        <v>43</v>
      </c>
      <c r="B3" s="99" t="s">
        <v>44</v>
      </c>
      <c r="C3" s="99" t="s">
        <v>45</v>
      </c>
      <c r="D3" s="99" t="s">
        <v>46</v>
      </c>
      <c r="E3" s="99"/>
      <c r="F3" s="99"/>
      <c r="G3" s="99" t="s">
        <v>7</v>
      </c>
      <c r="H3" s="99"/>
      <c r="I3" s="99"/>
      <c r="J3" s="107" t="s">
        <v>8</v>
      </c>
      <c r="K3" s="107"/>
      <c r="L3" s="107"/>
      <c r="M3" s="107" t="s">
        <v>9</v>
      </c>
      <c r="N3" s="107"/>
      <c r="O3" s="107"/>
      <c r="P3" s="107"/>
      <c r="Q3" s="107"/>
      <c r="R3" s="107"/>
      <c r="S3" s="107"/>
      <c r="T3" s="107"/>
      <c r="U3" s="107"/>
      <c r="V3" s="107" t="s">
        <v>11</v>
      </c>
      <c r="W3" s="107"/>
      <c r="X3" s="107"/>
      <c r="Y3" s="107" t="s">
        <v>12</v>
      </c>
      <c r="Z3" s="107"/>
      <c r="AA3" s="109"/>
    </row>
    <row r="4" ht="28" customHeight="1" spans="1:27">
      <c r="A4" s="100"/>
      <c r="B4" s="101"/>
      <c r="C4" s="101"/>
      <c r="D4" s="101" t="s">
        <v>14</v>
      </c>
      <c r="E4" s="101"/>
      <c r="F4" s="101" t="s">
        <v>47</v>
      </c>
      <c r="G4" s="101" t="s">
        <v>14</v>
      </c>
      <c r="H4" s="101"/>
      <c r="I4" s="101" t="s">
        <v>47</v>
      </c>
      <c r="J4" s="101" t="s">
        <v>14</v>
      </c>
      <c r="K4" s="101"/>
      <c r="L4" s="101" t="s">
        <v>47</v>
      </c>
      <c r="M4" s="101" t="s">
        <v>14</v>
      </c>
      <c r="N4" s="101"/>
      <c r="O4" s="101" t="s">
        <v>47</v>
      </c>
      <c r="P4" s="101" t="s">
        <v>48</v>
      </c>
      <c r="Q4" s="101"/>
      <c r="R4" s="101" t="s">
        <v>47</v>
      </c>
      <c r="S4" s="101" t="s">
        <v>49</v>
      </c>
      <c r="T4" s="101"/>
      <c r="U4" s="101" t="s">
        <v>47</v>
      </c>
      <c r="V4" s="101" t="s">
        <v>14</v>
      </c>
      <c r="W4" s="101"/>
      <c r="X4" s="101" t="s">
        <v>47</v>
      </c>
      <c r="Y4" s="101" t="s">
        <v>14</v>
      </c>
      <c r="Z4" s="101"/>
      <c r="AA4" s="110" t="s">
        <v>47</v>
      </c>
    </row>
    <row r="5" ht="22" customHeight="1" spans="1:27">
      <c r="A5" s="100"/>
      <c r="B5" s="101"/>
      <c r="C5" s="101"/>
      <c r="D5" s="101" t="s">
        <v>50</v>
      </c>
      <c r="E5" s="101" t="s">
        <v>51</v>
      </c>
      <c r="F5" s="101"/>
      <c r="G5" s="101" t="s">
        <v>50</v>
      </c>
      <c r="H5" s="101" t="s">
        <v>51</v>
      </c>
      <c r="I5" s="101"/>
      <c r="J5" s="101" t="s">
        <v>50</v>
      </c>
      <c r="K5" s="101" t="s">
        <v>51</v>
      </c>
      <c r="L5" s="101"/>
      <c r="M5" s="101" t="s">
        <v>50</v>
      </c>
      <c r="N5" s="101" t="s">
        <v>51</v>
      </c>
      <c r="O5" s="101"/>
      <c r="P5" s="101" t="s">
        <v>50</v>
      </c>
      <c r="Q5" s="101" t="s">
        <v>51</v>
      </c>
      <c r="R5" s="101"/>
      <c r="S5" s="101" t="s">
        <v>50</v>
      </c>
      <c r="T5" s="101" t="s">
        <v>51</v>
      </c>
      <c r="U5" s="101"/>
      <c r="V5" s="101" t="s">
        <v>50</v>
      </c>
      <c r="W5" s="101" t="s">
        <v>51</v>
      </c>
      <c r="X5" s="101"/>
      <c r="Y5" s="101" t="s">
        <v>50</v>
      </c>
      <c r="Z5" s="101" t="s">
        <v>51</v>
      </c>
      <c r="AA5" s="110"/>
    </row>
    <row r="6" ht="38" customHeight="1" spans="1:27">
      <c r="A6" s="102" t="s">
        <v>29</v>
      </c>
      <c r="B6" s="103">
        <v>33941</v>
      </c>
      <c r="C6" s="103">
        <v>34172</v>
      </c>
      <c r="D6" s="103">
        <v>25969.7</v>
      </c>
      <c r="E6" s="103">
        <v>15916</v>
      </c>
      <c r="F6" s="103">
        <f t="shared" ref="F6:F16" si="0">E6-D6</f>
        <v>-10053.7</v>
      </c>
      <c r="G6" s="103">
        <v>2355</v>
      </c>
      <c r="H6" s="103">
        <v>744</v>
      </c>
      <c r="I6" s="103">
        <f t="shared" ref="I6:I16" si="1">H6-G6</f>
        <v>-1611</v>
      </c>
      <c r="J6" s="103">
        <v>1098.1</v>
      </c>
      <c r="K6" s="103">
        <v>355</v>
      </c>
      <c r="L6" s="103">
        <f t="shared" ref="L6:L16" si="2">K6-J6</f>
        <v>-743.1</v>
      </c>
      <c r="M6" s="103">
        <v>22516.6</v>
      </c>
      <c r="N6" s="103">
        <v>14817</v>
      </c>
      <c r="O6" s="103">
        <f t="shared" ref="O6:O16" si="3">N6-M6</f>
        <v>-7699.6</v>
      </c>
      <c r="P6" s="103">
        <f t="shared" ref="P6:P16" si="4">M6-S6</f>
        <v>10204.3</v>
      </c>
      <c r="Q6" s="103">
        <v>641</v>
      </c>
      <c r="R6" s="103">
        <f t="shared" ref="R6:R16" si="5">Q6-P6</f>
        <v>-9563.3</v>
      </c>
      <c r="S6" s="103">
        <v>12312.3</v>
      </c>
      <c r="T6" s="103">
        <v>14176</v>
      </c>
      <c r="U6" s="103">
        <f t="shared" ref="U6:U16" si="6">T6-S6</f>
        <v>1863.7</v>
      </c>
      <c r="V6" s="101">
        <v>441</v>
      </c>
      <c r="W6" s="103">
        <v>0</v>
      </c>
      <c r="X6" s="103">
        <f t="shared" ref="X6:X16" si="7">W6-V6</f>
        <v>-441</v>
      </c>
      <c r="Y6" s="103">
        <v>15336.5</v>
      </c>
      <c r="Z6" s="103">
        <v>17963</v>
      </c>
      <c r="AA6" s="111">
        <f t="shared" ref="AA6:AA16" si="8">Z6-Y6</f>
        <v>2626.5</v>
      </c>
    </row>
    <row r="7" ht="38" customHeight="1" spans="1:27">
      <c r="A7" s="104" t="s">
        <v>30</v>
      </c>
      <c r="B7" s="103">
        <v>41571</v>
      </c>
      <c r="C7" s="103">
        <v>44327</v>
      </c>
      <c r="D7" s="103">
        <v>31585.1</v>
      </c>
      <c r="E7" s="103">
        <v>28023</v>
      </c>
      <c r="F7" s="103">
        <f t="shared" si="0"/>
        <v>-3562.1</v>
      </c>
      <c r="G7" s="103">
        <v>1570</v>
      </c>
      <c r="H7" s="103">
        <v>220</v>
      </c>
      <c r="I7" s="103">
        <f t="shared" si="1"/>
        <v>-1350</v>
      </c>
      <c r="J7" s="103">
        <v>5304.6</v>
      </c>
      <c r="K7" s="103">
        <v>1648</v>
      </c>
      <c r="L7" s="103">
        <f t="shared" si="2"/>
        <v>-3656.6</v>
      </c>
      <c r="M7" s="103">
        <v>24710.5</v>
      </c>
      <c r="N7" s="103">
        <v>26155</v>
      </c>
      <c r="O7" s="103">
        <f t="shared" si="3"/>
        <v>1444.5</v>
      </c>
      <c r="P7" s="103">
        <f t="shared" si="4"/>
        <v>2424.5</v>
      </c>
      <c r="Q7" s="103">
        <v>0</v>
      </c>
      <c r="R7" s="103">
        <f t="shared" si="5"/>
        <v>-2424.5</v>
      </c>
      <c r="S7" s="103">
        <v>22286</v>
      </c>
      <c r="T7" s="103">
        <v>26155</v>
      </c>
      <c r="U7" s="103">
        <f t="shared" si="6"/>
        <v>3869</v>
      </c>
      <c r="V7" s="101">
        <v>4483</v>
      </c>
      <c r="W7" s="103">
        <v>3951</v>
      </c>
      <c r="X7" s="103">
        <f t="shared" si="7"/>
        <v>-532</v>
      </c>
      <c r="Y7" s="103">
        <v>12428.7</v>
      </c>
      <c r="Z7" s="103">
        <v>12143</v>
      </c>
      <c r="AA7" s="111">
        <f t="shared" si="8"/>
        <v>-285.700000000001</v>
      </c>
    </row>
    <row r="8" ht="38" customHeight="1" spans="1:27">
      <c r="A8" s="104" t="s">
        <v>31</v>
      </c>
      <c r="B8" s="103">
        <v>71476</v>
      </c>
      <c r="C8" s="103">
        <v>83474</v>
      </c>
      <c r="D8" s="103">
        <v>71032.3</v>
      </c>
      <c r="E8" s="103">
        <v>63176</v>
      </c>
      <c r="F8" s="103">
        <f t="shared" si="0"/>
        <v>-7856.3</v>
      </c>
      <c r="G8" s="103">
        <v>1600</v>
      </c>
      <c r="H8" s="103">
        <v>274</v>
      </c>
      <c r="I8" s="103">
        <f t="shared" si="1"/>
        <v>-1326</v>
      </c>
      <c r="J8" s="103">
        <v>28445.6</v>
      </c>
      <c r="K8" s="103">
        <v>17586</v>
      </c>
      <c r="L8" s="103">
        <f t="shared" si="2"/>
        <v>-10859.6</v>
      </c>
      <c r="M8" s="103">
        <v>40986.7</v>
      </c>
      <c r="N8" s="103">
        <v>45316</v>
      </c>
      <c r="O8" s="103">
        <f t="shared" si="3"/>
        <v>4329.3</v>
      </c>
      <c r="P8" s="103">
        <f t="shared" si="4"/>
        <v>11755.8</v>
      </c>
      <c r="Q8" s="103">
        <v>1800</v>
      </c>
      <c r="R8" s="103">
        <f t="shared" si="5"/>
        <v>-9955.8</v>
      </c>
      <c r="S8" s="103">
        <v>29230.9</v>
      </c>
      <c r="T8" s="103">
        <v>43516</v>
      </c>
      <c r="U8" s="103">
        <f t="shared" si="6"/>
        <v>14285.1</v>
      </c>
      <c r="V8" s="101">
        <v>6723.8</v>
      </c>
      <c r="W8" s="103">
        <v>9074</v>
      </c>
      <c r="X8" s="103">
        <f t="shared" si="7"/>
        <v>2350.2</v>
      </c>
      <c r="Y8" s="103">
        <v>5866.4</v>
      </c>
      <c r="Z8" s="103">
        <v>8058</v>
      </c>
      <c r="AA8" s="111">
        <f t="shared" si="8"/>
        <v>2191.6</v>
      </c>
    </row>
    <row r="9" ht="38" customHeight="1" spans="1:27">
      <c r="A9" s="104" t="s">
        <v>32</v>
      </c>
      <c r="B9" s="103">
        <v>134691</v>
      </c>
      <c r="C9" s="103">
        <v>130339.6</v>
      </c>
      <c r="D9" s="103">
        <v>96286.5</v>
      </c>
      <c r="E9" s="103">
        <v>105426.6</v>
      </c>
      <c r="F9" s="103">
        <f t="shared" si="0"/>
        <v>9140.10000000001</v>
      </c>
      <c r="G9" s="103">
        <v>1344</v>
      </c>
      <c r="H9" s="103">
        <v>0</v>
      </c>
      <c r="I9" s="103">
        <f t="shared" si="1"/>
        <v>-1344</v>
      </c>
      <c r="J9" s="103">
        <v>10251.1</v>
      </c>
      <c r="K9" s="103">
        <v>9750</v>
      </c>
      <c r="L9" s="103">
        <f t="shared" si="2"/>
        <v>-501.1</v>
      </c>
      <c r="M9" s="103">
        <v>84691.4</v>
      </c>
      <c r="N9" s="103">
        <v>95676.6</v>
      </c>
      <c r="O9" s="103">
        <f t="shared" si="3"/>
        <v>10985.2</v>
      </c>
      <c r="P9" s="103">
        <f t="shared" si="4"/>
        <v>36211.4</v>
      </c>
      <c r="Q9" s="103">
        <v>31478.17</v>
      </c>
      <c r="R9" s="103">
        <f t="shared" si="5"/>
        <v>-4733.23</v>
      </c>
      <c r="S9" s="103">
        <v>48480</v>
      </c>
      <c r="T9" s="103">
        <v>64198.43</v>
      </c>
      <c r="U9" s="103">
        <f t="shared" si="6"/>
        <v>15718.43</v>
      </c>
      <c r="V9" s="101">
        <v>9597.3</v>
      </c>
      <c r="W9" s="103">
        <v>16735</v>
      </c>
      <c r="X9" s="103">
        <f t="shared" si="7"/>
        <v>7137.7</v>
      </c>
      <c r="Y9" s="103">
        <v>6120</v>
      </c>
      <c r="Z9" s="103">
        <v>5033</v>
      </c>
      <c r="AA9" s="111">
        <f t="shared" si="8"/>
        <v>-1087</v>
      </c>
    </row>
    <row r="10" ht="38" customHeight="1" spans="1:27">
      <c r="A10" s="104" t="s">
        <v>33</v>
      </c>
      <c r="B10" s="103">
        <v>8728</v>
      </c>
      <c r="C10" s="103">
        <v>9391</v>
      </c>
      <c r="D10" s="103">
        <v>7837</v>
      </c>
      <c r="E10" s="103">
        <v>7263</v>
      </c>
      <c r="F10" s="103">
        <f t="shared" si="0"/>
        <v>-574</v>
      </c>
      <c r="G10" s="103">
        <v>680</v>
      </c>
      <c r="H10" s="103">
        <v>300</v>
      </c>
      <c r="I10" s="103">
        <f t="shared" si="1"/>
        <v>-380</v>
      </c>
      <c r="J10" s="103">
        <v>2857</v>
      </c>
      <c r="K10" s="103">
        <v>2169</v>
      </c>
      <c r="L10" s="103">
        <f t="shared" si="2"/>
        <v>-688</v>
      </c>
      <c r="M10" s="103">
        <v>4300</v>
      </c>
      <c r="N10" s="103">
        <v>4794</v>
      </c>
      <c r="O10" s="103">
        <f t="shared" si="3"/>
        <v>494</v>
      </c>
      <c r="P10" s="103">
        <f t="shared" si="4"/>
        <v>2450</v>
      </c>
      <c r="Q10" s="103">
        <v>1343</v>
      </c>
      <c r="R10" s="103">
        <f t="shared" si="5"/>
        <v>-1107</v>
      </c>
      <c r="S10" s="103">
        <v>1850</v>
      </c>
      <c r="T10" s="103">
        <v>3421</v>
      </c>
      <c r="U10" s="103">
        <f t="shared" si="6"/>
        <v>1571</v>
      </c>
      <c r="V10" s="101">
        <v>216.4</v>
      </c>
      <c r="W10" s="103">
        <v>320</v>
      </c>
      <c r="X10" s="103">
        <f t="shared" si="7"/>
        <v>103.6</v>
      </c>
      <c r="Y10" s="103">
        <v>1938</v>
      </c>
      <c r="Z10" s="103">
        <v>1793</v>
      </c>
      <c r="AA10" s="111">
        <f t="shared" si="8"/>
        <v>-145</v>
      </c>
    </row>
    <row r="11" ht="38" customHeight="1" spans="1:27">
      <c r="A11" s="104" t="s">
        <v>34</v>
      </c>
      <c r="B11" s="103">
        <v>4793</v>
      </c>
      <c r="C11" s="103">
        <v>2908</v>
      </c>
      <c r="D11" s="103">
        <v>1734.7</v>
      </c>
      <c r="E11" s="103">
        <v>1872</v>
      </c>
      <c r="F11" s="103">
        <f t="shared" si="0"/>
        <v>137.3</v>
      </c>
      <c r="G11" s="103">
        <v>150</v>
      </c>
      <c r="H11" s="103">
        <v>0</v>
      </c>
      <c r="I11" s="103">
        <f t="shared" si="1"/>
        <v>-150</v>
      </c>
      <c r="J11" s="103">
        <v>0</v>
      </c>
      <c r="K11" s="103">
        <v>0</v>
      </c>
      <c r="L11" s="103">
        <f t="shared" si="2"/>
        <v>0</v>
      </c>
      <c r="M11" s="103">
        <v>1584.7</v>
      </c>
      <c r="N11" s="103">
        <v>1872</v>
      </c>
      <c r="O11" s="103">
        <f t="shared" si="3"/>
        <v>287.3</v>
      </c>
      <c r="P11" s="103">
        <f t="shared" si="4"/>
        <v>1584.7</v>
      </c>
      <c r="Q11" s="103">
        <v>397</v>
      </c>
      <c r="R11" s="103">
        <f t="shared" si="5"/>
        <v>-1187.7</v>
      </c>
      <c r="S11" s="103">
        <v>0</v>
      </c>
      <c r="T11" s="103">
        <v>1475</v>
      </c>
      <c r="U11" s="103">
        <f t="shared" si="6"/>
        <v>1475</v>
      </c>
      <c r="V11" s="101">
        <v>0</v>
      </c>
      <c r="W11" s="103">
        <v>159</v>
      </c>
      <c r="X11" s="103">
        <f t="shared" si="7"/>
        <v>159</v>
      </c>
      <c r="Y11" s="103">
        <v>1251.7</v>
      </c>
      <c r="Z11" s="103">
        <v>702</v>
      </c>
      <c r="AA11" s="111">
        <f t="shared" si="8"/>
        <v>-549.7</v>
      </c>
    </row>
    <row r="12" ht="38" customHeight="1" spans="1:27">
      <c r="A12" s="104" t="s">
        <v>35</v>
      </c>
      <c r="B12" s="103">
        <v>16256</v>
      </c>
      <c r="C12" s="103">
        <v>17370</v>
      </c>
      <c r="D12" s="103">
        <v>8086</v>
      </c>
      <c r="E12" s="103">
        <v>7589</v>
      </c>
      <c r="F12" s="103">
        <f t="shared" si="0"/>
        <v>-497</v>
      </c>
      <c r="G12" s="103">
        <v>200</v>
      </c>
      <c r="H12" s="103">
        <v>50</v>
      </c>
      <c r="I12" s="103">
        <f t="shared" si="1"/>
        <v>-150</v>
      </c>
      <c r="J12" s="103">
        <v>2664</v>
      </c>
      <c r="K12" s="103">
        <v>1903</v>
      </c>
      <c r="L12" s="103">
        <f t="shared" si="2"/>
        <v>-761</v>
      </c>
      <c r="M12" s="103">
        <v>5222</v>
      </c>
      <c r="N12" s="103">
        <v>5636</v>
      </c>
      <c r="O12" s="103">
        <f t="shared" si="3"/>
        <v>414</v>
      </c>
      <c r="P12" s="103">
        <f t="shared" si="4"/>
        <v>4733</v>
      </c>
      <c r="Q12" s="103">
        <v>0</v>
      </c>
      <c r="R12" s="103">
        <f t="shared" si="5"/>
        <v>-4733</v>
      </c>
      <c r="S12" s="103">
        <v>489</v>
      </c>
      <c r="T12" s="103">
        <v>5421</v>
      </c>
      <c r="U12" s="103">
        <f t="shared" si="6"/>
        <v>4932</v>
      </c>
      <c r="V12" s="101">
        <v>0</v>
      </c>
      <c r="W12" s="103">
        <v>0</v>
      </c>
      <c r="X12" s="103">
        <f t="shared" si="7"/>
        <v>0</v>
      </c>
      <c r="Y12" s="103">
        <v>6361.5</v>
      </c>
      <c r="Z12" s="103">
        <v>6811</v>
      </c>
      <c r="AA12" s="111">
        <f t="shared" si="8"/>
        <v>449.5</v>
      </c>
    </row>
    <row r="13" ht="38" customHeight="1" spans="1:27">
      <c r="A13" s="104" t="s">
        <v>36</v>
      </c>
      <c r="B13" s="103">
        <v>8018</v>
      </c>
      <c r="C13" s="103">
        <v>9168</v>
      </c>
      <c r="D13" s="103">
        <v>5878.6</v>
      </c>
      <c r="E13" s="103">
        <v>6659</v>
      </c>
      <c r="F13" s="103">
        <f t="shared" si="0"/>
        <v>780.4</v>
      </c>
      <c r="G13" s="103">
        <v>760</v>
      </c>
      <c r="H13" s="103">
        <v>135</v>
      </c>
      <c r="I13" s="103">
        <f t="shared" si="1"/>
        <v>-625</v>
      </c>
      <c r="J13" s="103">
        <v>0</v>
      </c>
      <c r="K13" s="103">
        <v>0</v>
      </c>
      <c r="L13" s="103">
        <f t="shared" si="2"/>
        <v>0</v>
      </c>
      <c r="M13" s="103">
        <v>5118.6</v>
      </c>
      <c r="N13" s="103">
        <v>6524</v>
      </c>
      <c r="O13" s="103">
        <f t="shared" si="3"/>
        <v>1405.4</v>
      </c>
      <c r="P13" s="103">
        <f t="shared" si="4"/>
        <v>758.6</v>
      </c>
      <c r="Q13" s="103">
        <v>2174</v>
      </c>
      <c r="R13" s="103">
        <f t="shared" si="5"/>
        <v>1415.4</v>
      </c>
      <c r="S13" s="103">
        <v>4360</v>
      </c>
      <c r="T13" s="103">
        <v>4350</v>
      </c>
      <c r="U13" s="103">
        <f t="shared" si="6"/>
        <v>-10</v>
      </c>
      <c r="V13" s="101">
        <v>210</v>
      </c>
      <c r="W13" s="103">
        <v>210</v>
      </c>
      <c r="X13" s="103">
        <f t="shared" si="7"/>
        <v>0</v>
      </c>
      <c r="Y13" s="103">
        <v>1273.2</v>
      </c>
      <c r="Z13" s="103">
        <v>836</v>
      </c>
      <c r="AA13" s="111">
        <f t="shared" si="8"/>
        <v>-437.2</v>
      </c>
    </row>
    <row r="14" ht="38" customHeight="1" spans="1:27">
      <c r="A14" s="104" t="s">
        <v>37</v>
      </c>
      <c r="B14" s="103">
        <v>27342</v>
      </c>
      <c r="C14" s="103">
        <v>31121.94</v>
      </c>
      <c r="D14" s="103">
        <v>29331.4</v>
      </c>
      <c r="E14" s="103">
        <v>19271.94</v>
      </c>
      <c r="F14" s="103">
        <f t="shared" si="0"/>
        <v>-10059.46</v>
      </c>
      <c r="G14" s="103">
        <v>3997</v>
      </c>
      <c r="H14" s="103">
        <v>2500</v>
      </c>
      <c r="I14" s="103">
        <f t="shared" si="1"/>
        <v>-1497</v>
      </c>
      <c r="J14" s="103">
        <v>4195.1</v>
      </c>
      <c r="K14" s="103">
        <v>3000</v>
      </c>
      <c r="L14" s="103">
        <f t="shared" si="2"/>
        <v>-1195.1</v>
      </c>
      <c r="M14" s="103">
        <v>21139.3</v>
      </c>
      <c r="N14" s="103">
        <v>13772</v>
      </c>
      <c r="O14" s="103">
        <f t="shared" si="3"/>
        <v>-7367.3</v>
      </c>
      <c r="P14" s="103">
        <f t="shared" si="4"/>
        <v>4439.3</v>
      </c>
      <c r="Q14" s="103">
        <v>0</v>
      </c>
      <c r="R14" s="103">
        <f t="shared" si="5"/>
        <v>-4439.3</v>
      </c>
      <c r="S14" s="103">
        <v>16700</v>
      </c>
      <c r="T14" s="103">
        <v>13271.94</v>
      </c>
      <c r="U14" s="103">
        <f t="shared" si="6"/>
        <v>-3428.06</v>
      </c>
      <c r="V14" s="101">
        <v>2934.8</v>
      </c>
      <c r="W14" s="103">
        <v>5000</v>
      </c>
      <c r="X14" s="103">
        <f t="shared" si="7"/>
        <v>2065.2</v>
      </c>
      <c r="Y14" s="103">
        <v>6967</v>
      </c>
      <c r="Z14" s="103">
        <v>6120</v>
      </c>
      <c r="AA14" s="111">
        <f t="shared" si="8"/>
        <v>-847</v>
      </c>
    </row>
    <row r="15" ht="38" customHeight="1" spans="1:27">
      <c r="A15" s="104" t="s">
        <v>38</v>
      </c>
      <c r="B15" s="103">
        <v>20213</v>
      </c>
      <c r="C15" s="103">
        <v>17500.8</v>
      </c>
      <c r="D15" s="103">
        <v>16631.2</v>
      </c>
      <c r="E15" s="103">
        <v>14374.8</v>
      </c>
      <c r="F15" s="103">
        <f t="shared" si="0"/>
        <v>-2256.4</v>
      </c>
      <c r="G15" s="103">
        <v>1120</v>
      </c>
      <c r="H15" s="103">
        <v>0</v>
      </c>
      <c r="I15" s="103">
        <f t="shared" si="1"/>
        <v>-1120</v>
      </c>
      <c r="J15" s="103">
        <v>7081.7</v>
      </c>
      <c r="K15" s="103">
        <v>6496.8</v>
      </c>
      <c r="L15" s="103">
        <f t="shared" si="2"/>
        <v>-584.9</v>
      </c>
      <c r="M15" s="103">
        <v>8429.5</v>
      </c>
      <c r="N15" s="103">
        <v>7878</v>
      </c>
      <c r="O15" s="103">
        <f t="shared" si="3"/>
        <v>-551.5</v>
      </c>
      <c r="P15" s="103">
        <f t="shared" si="4"/>
        <v>4726.7</v>
      </c>
      <c r="Q15" s="103">
        <v>2175</v>
      </c>
      <c r="R15" s="103">
        <f t="shared" si="5"/>
        <v>-2551.7</v>
      </c>
      <c r="S15" s="103">
        <v>3702.8</v>
      </c>
      <c r="T15" s="103">
        <v>5618</v>
      </c>
      <c r="U15" s="103">
        <f t="shared" si="6"/>
        <v>1915.2</v>
      </c>
      <c r="V15" s="101">
        <v>2536</v>
      </c>
      <c r="W15" s="103">
        <v>623</v>
      </c>
      <c r="X15" s="103">
        <f t="shared" si="7"/>
        <v>-1913</v>
      </c>
      <c r="Y15" s="103">
        <v>1883.2</v>
      </c>
      <c r="Z15" s="103">
        <v>1792</v>
      </c>
      <c r="AA15" s="111">
        <f t="shared" si="8"/>
        <v>-91.2</v>
      </c>
    </row>
    <row r="16" ht="22" customHeight="1" spans="1:27">
      <c r="A16" s="102" t="s">
        <v>39</v>
      </c>
      <c r="B16" s="103"/>
      <c r="C16" s="103">
        <v>427</v>
      </c>
      <c r="D16" s="103">
        <v>0</v>
      </c>
      <c r="E16" s="103">
        <v>0</v>
      </c>
      <c r="F16" s="103">
        <f t="shared" si="0"/>
        <v>0</v>
      </c>
      <c r="G16" s="103">
        <v>0</v>
      </c>
      <c r="H16" s="103"/>
      <c r="I16" s="103">
        <f t="shared" si="1"/>
        <v>0</v>
      </c>
      <c r="J16" s="103">
        <v>0</v>
      </c>
      <c r="K16" s="103"/>
      <c r="L16" s="103">
        <f t="shared" si="2"/>
        <v>0</v>
      </c>
      <c r="M16" s="103">
        <v>0</v>
      </c>
      <c r="N16" s="103">
        <v>0</v>
      </c>
      <c r="O16" s="103">
        <f t="shared" si="3"/>
        <v>0</v>
      </c>
      <c r="P16" s="103">
        <f t="shared" si="4"/>
        <v>0</v>
      </c>
      <c r="Q16" s="103"/>
      <c r="R16" s="103">
        <f t="shared" si="5"/>
        <v>0</v>
      </c>
      <c r="S16" s="103">
        <v>0</v>
      </c>
      <c r="T16" s="103"/>
      <c r="U16" s="103">
        <f t="shared" si="6"/>
        <v>0</v>
      </c>
      <c r="V16" s="101">
        <v>0</v>
      </c>
      <c r="W16" s="103">
        <v>0</v>
      </c>
      <c r="X16" s="103">
        <f t="shared" si="7"/>
        <v>0</v>
      </c>
      <c r="Y16" s="103">
        <v>339</v>
      </c>
      <c r="Z16" s="103">
        <v>339</v>
      </c>
      <c r="AA16" s="111">
        <f t="shared" si="8"/>
        <v>0</v>
      </c>
    </row>
    <row r="17" s="1" customFormat="1" ht="38" customHeight="1" spans="1:27">
      <c r="A17" s="105" t="s">
        <v>40</v>
      </c>
      <c r="B17" s="106">
        <f t="shared" ref="B17:AA17" si="9">SUM(B6:B16)</f>
        <v>367029</v>
      </c>
      <c r="C17" s="106">
        <f t="shared" si="9"/>
        <v>380199.34</v>
      </c>
      <c r="D17" s="106">
        <f t="shared" si="9"/>
        <v>294372.5</v>
      </c>
      <c r="E17" s="106">
        <f t="shared" si="9"/>
        <v>269571.34</v>
      </c>
      <c r="F17" s="106">
        <f t="shared" si="9"/>
        <v>-24801.16</v>
      </c>
      <c r="G17" s="106">
        <f t="shared" si="9"/>
        <v>13776</v>
      </c>
      <c r="H17" s="106">
        <f t="shared" si="9"/>
        <v>4223</v>
      </c>
      <c r="I17" s="106">
        <f t="shared" si="9"/>
        <v>-9553</v>
      </c>
      <c r="J17" s="106">
        <f t="shared" si="9"/>
        <v>61897.2</v>
      </c>
      <c r="K17" s="106">
        <f t="shared" si="9"/>
        <v>42907.8</v>
      </c>
      <c r="L17" s="106">
        <f t="shared" si="9"/>
        <v>-18989.4</v>
      </c>
      <c r="M17" s="106">
        <f t="shared" si="9"/>
        <v>218699.3</v>
      </c>
      <c r="N17" s="106">
        <f t="shared" si="9"/>
        <v>222440.6</v>
      </c>
      <c r="O17" s="106">
        <f t="shared" si="9"/>
        <v>3741.30000000002</v>
      </c>
      <c r="P17" s="106">
        <f t="shared" si="9"/>
        <v>79288.3</v>
      </c>
      <c r="Q17" s="106">
        <f t="shared" si="9"/>
        <v>40008.17</v>
      </c>
      <c r="R17" s="106">
        <f t="shared" si="9"/>
        <v>-39280.13</v>
      </c>
      <c r="S17" s="106">
        <f t="shared" si="9"/>
        <v>139411</v>
      </c>
      <c r="T17" s="106">
        <f t="shared" si="9"/>
        <v>181602.37</v>
      </c>
      <c r="U17" s="106">
        <f t="shared" si="9"/>
        <v>42191.37</v>
      </c>
      <c r="V17" s="106">
        <f t="shared" si="9"/>
        <v>27142.3</v>
      </c>
      <c r="W17" s="106">
        <f t="shared" si="9"/>
        <v>36072</v>
      </c>
      <c r="X17" s="106">
        <f t="shared" si="9"/>
        <v>8929.7</v>
      </c>
      <c r="Y17" s="106">
        <f t="shared" si="9"/>
        <v>59765.2</v>
      </c>
      <c r="Z17" s="106">
        <f t="shared" si="9"/>
        <v>61590</v>
      </c>
      <c r="AA17" s="106">
        <f t="shared" si="9"/>
        <v>1824.8</v>
      </c>
    </row>
  </sheetData>
  <mergeCells count="28">
    <mergeCell ref="A1:AA1"/>
    <mergeCell ref="A2:C2"/>
    <mergeCell ref="W2:Z2"/>
    <mergeCell ref="D3:F3"/>
    <mergeCell ref="G3:I3"/>
    <mergeCell ref="J3:L3"/>
    <mergeCell ref="M3:T3"/>
    <mergeCell ref="V3:X3"/>
    <mergeCell ref="Y3:AA3"/>
    <mergeCell ref="D4:E4"/>
    <mergeCell ref="G4:H4"/>
    <mergeCell ref="J4:K4"/>
    <mergeCell ref="M4:N4"/>
    <mergeCell ref="P4:Q4"/>
    <mergeCell ref="S4:T4"/>
    <mergeCell ref="V4:W4"/>
    <mergeCell ref="Y4:Z4"/>
    <mergeCell ref="A3:A5"/>
    <mergeCell ref="B3:B5"/>
    <mergeCell ref="C3:C5"/>
    <mergeCell ref="F4:F5"/>
    <mergeCell ref="I4:I5"/>
    <mergeCell ref="L4:L5"/>
    <mergeCell ref="O4:O5"/>
    <mergeCell ref="R4:R5"/>
    <mergeCell ref="U4:U5"/>
    <mergeCell ref="X4:X5"/>
    <mergeCell ref="AA4:AA5"/>
  </mergeCells>
  <printOptions horizontalCentered="1" verticalCentered="1"/>
  <pageMargins left="0.0777777777777778" right="0.0777777777777778" top="0.707638888888889" bottom="0.707638888888889" header="0.5" footer="0.5"/>
  <pageSetup paperSize="8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Y23"/>
  <sheetViews>
    <sheetView workbookViewId="0">
      <selection activeCell="A1" sqref="A1:X1"/>
    </sheetView>
  </sheetViews>
  <sheetFormatPr defaultColWidth="9" defaultRowHeight="13.5"/>
  <cols>
    <col min="1" max="1" width="10.125" customWidth="1"/>
    <col min="2" max="2" width="6.125" customWidth="1"/>
    <col min="3" max="3" width="6.5" customWidth="1"/>
    <col min="4" max="4" width="6.125" style="1" customWidth="1"/>
    <col min="5" max="6" width="5.375" customWidth="1"/>
    <col min="7" max="7" width="6.5" customWidth="1"/>
    <col min="8" max="8" width="5.375" customWidth="1"/>
    <col min="9" max="9" width="5.5" style="1" customWidth="1"/>
    <col min="10" max="10" width="6" style="1" customWidth="1"/>
    <col min="11" max="11" width="4.875" customWidth="1"/>
    <col min="12" max="12" width="4.75" customWidth="1"/>
    <col min="13" max="17" width="4.625" customWidth="1"/>
    <col min="18" max="21" width="5.375" customWidth="1"/>
    <col min="22" max="22" width="6.5" customWidth="1"/>
    <col min="23" max="24" width="5.375" customWidth="1"/>
  </cols>
  <sheetData>
    <row r="1" ht="30" customHeight="1" spans="1:24">
      <c r="A1" s="35" t="s">
        <v>52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</row>
    <row r="2" ht="20" customHeight="1" spans="1:2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29"/>
      <c r="U2" s="29"/>
      <c r="V2" s="29" t="s">
        <v>2</v>
      </c>
      <c r="W2" s="29"/>
      <c r="X2" s="29"/>
    </row>
    <row r="3" ht="21" customHeight="1" spans="1:24">
      <c r="A3" s="76" t="s">
        <v>53</v>
      </c>
      <c r="B3" s="77" t="s">
        <v>54</v>
      </c>
      <c r="C3" s="77" t="s">
        <v>55</v>
      </c>
      <c r="D3" s="78" t="s">
        <v>56</v>
      </c>
      <c r="E3" s="76" t="s">
        <v>7</v>
      </c>
      <c r="F3" s="37" t="s">
        <v>8</v>
      </c>
      <c r="G3" s="37"/>
      <c r="H3" s="79" t="s">
        <v>9</v>
      </c>
      <c r="I3" s="79"/>
      <c r="J3" s="79"/>
      <c r="K3" s="79"/>
      <c r="L3" s="77" t="s">
        <v>57</v>
      </c>
      <c r="M3" s="37" t="s">
        <v>11</v>
      </c>
      <c r="N3" s="37"/>
      <c r="O3" s="37"/>
      <c r="P3" s="37"/>
      <c r="Q3" s="37"/>
      <c r="R3" s="37" t="s">
        <v>12</v>
      </c>
      <c r="S3" s="37"/>
      <c r="T3" s="37"/>
      <c r="U3" s="37"/>
      <c r="V3" s="37"/>
      <c r="W3" s="76" t="s">
        <v>13</v>
      </c>
      <c r="X3" s="76"/>
    </row>
    <row r="4" ht="42" customHeight="1" spans="1:24">
      <c r="A4" s="76"/>
      <c r="B4" s="80"/>
      <c r="C4" s="81"/>
      <c r="D4" s="78"/>
      <c r="E4" s="76"/>
      <c r="F4" s="76" t="s">
        <v>14</v>
      </c>
      <c r="G4" s="76" t="s">
        <v>15</v>
      </c>
      <c r="H4" s="82" t="s">
        <v>14</v>
      </c>
      <c r="I4" s="90" t="s">
        <v>58</v>
      </c>
      <c r="J4" s="90" t="s">
        <v>17</v>
      </c>
      <c r="K4" s="82" t="s">
        <v>18</v>
      </c>
      <c r="L4" s="91"/>
      <c r="M4" s="76" t="s">
        <v>19</v>
      </c>
      <c r="N4" s="76" t="s">
        <v>20</v>
      </c>
      <c r="O4" s="76" t="s">
        <v>21</v>
      </c>
      <c r="P4" s="76" t="s">
        <v>22</v>
      </c>
      <c r="Q4" s="76" t="s">
        <v>23</v>
      </c>
      <c r="R4" s="76" t="s">
        <v>19</v>
      </c>
      <c r="S4" s="76" t="s">
        <v>59</v>
      </c>
      <c r="T4" s="76" t="s">
        <v>60</v>
      </c>
      <c r="U4" s="76" t="s">
        <v>26</v>
      </c>
      <c r="V4" s="76" t="s">
        <v>61</v>
      </c>
      <c r="W4" s="76" t="s">
        <v>19</v>
      </c>
      <c r="X4" s="76" t="s">
        <v>28</v>
      </c>
    </row>
    <row r="5" ht="18" customHeight="1" spans="1:25">
      <c r="A5" s="83" t="s">
        <v>62</v>
      </c>
      <c r="B5" s="14">
        <v>780</v>
      </c>
      <c r="C5" s="14">
        <v>780</v>
      </c>
      <c r="D5" s="84">
        <f>E5+F5+H5</f>
        <v>570</v>
      </c>
      <c r="E5" s="14"/>
      <c r="F5" s="85"/>
      <c r="G5" s="14"/>
      <c r="H5" s="85">
        <f>I5+J5+K5</f>
        <v>570</v>
      </c>
      <c r="I5" s="15"/>
      <c r="J5" s="15">
        <v>570</v>
      </c>
      <c r="K5" s="26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>
        <v>210</v>
      </c>
      <c r="X5" s="14"/>
      <c r="Y5" s="65"/>
    </row>
    <row r="6" ht="18" customHeight="1" spans="1:25">
      <c r="A6" s="83" t="s">
        <v>63</v>
      </c>
      <c r="B6" s="14">
        <v>1029</v>
      </c>
      <c r="C6" s="14">
        <v>1029</v>
      </c>
      <c r="D6" s="84">
        <f t="shared" ref="D6:D20" si="0">E6+F6+H6</f>
        <v>1029</v>
      </c>
      <c r="E6" s="86"/>
      <c r="F6" s="85"/>
      <c r="G6" s="14"/>
      <c r="H6" s="85">
        <f t="shared" ref="H6:H20" si="1">I6+J6+K6</f>
        <v>1029</v>
      </c>
      <c r="I6" s="15">
        <v>150</v>
      </c>
      <c r="J6" s="15">
        <v>879</v>
      </c>
      <c r="K6" s="26"/>
      <c r="L6" s="14"/>
      <c r="M6" s="14"/>
      <c r="N6" s="14"/>
      <c r="O6" s="14"/>
      <c r="P6" s="14"/>
      <c r="Q6" s="14"/>
      <c r="R6" s="14">
        <f>S6+T6</f>
        <v>0</v>
      </c>
      <c r="S6" s="14"/>
      <c r="T6" s="14"/>
      <c r="U6" s="14"/>
      <c r="V6" s="14"/>
      <c r="W6" s="14"/>
      <c r="X6" s="14"/>
      <c r="Y6" s="65"/>
    </row>
    <row r="7" ht="18" customHeight="1" spans="1:25">
      <c r="A7" s="83" t="s">
        <v>64</v>
      </c>
      <c r="B7" s="14">
        <v>1030</v>
      </c>
      <c r="C7" s="14">
        <v>1180</v>
      </c>
      <c r="D7" s="84">
        <f t="shared" si="0"/>
        <v>150</v>
      </c>
      <c r="E7" s="14">
        <v>150</v>
      </c>
      <c r="F7" s="85"/>
      <c r="G7" s="14"/>
      <c r="H7" s="85">
        <f t="shared" si="1"/>
        <v>0</v>
      </c>
      <c r="I7" s="15"/>
      <c r="J7" s="15"/>
      <c r="K7" s="26"/>
      <c r="L7" s="14"/>
      <c r="M7" s="14"/>
      <c r="N7" s="14"/>
      <c r="O7" s="14"/>
      <c r="P7" s="14"/>
      <c r="Q7" s="14"/>
      <c r="R7" s="14">
        <f t="shared" ref="R7:R20" si="2">S7+T7</f>
        <v>1030</v>
      </c>
      <c r="S7" s="14">
        <v>1030</v>
      </c>
      <c r="T7" s="14"/>
      <c r="U7" s="14"/>
      <c r="V7" s="14"/>
      <c r="W7" s="14"/>
      <c r="X7" s="14"/>
      <c r="Y7" s="65"/>
    </row>
    <row r="8" ht="18" customHeight="1" spans="1:25">
      <c r="A8" s="83" t="s">
        <v>65</v>
      </c>
      <c r="B8" s="14">
        <v>1686</v>
      </c>
      <c r="C8" s="14">
        <v>1686</v>
      </c>
      <c r="D8" s="84">
        <f t="shared" si="0"/>
        <v>466</v>
      </c>
      <c r="E8" s="14"/>
      <c r="F8" s="85"/>
      <c r="G8" s="14"/>
      <c r="H8" s="85">
        <f t="shared" si="1"/>
        <v>466</v>
      </c>
      <c r="I8" s="15"/>
      <c r="J8" s="15">
        <v>466</v>
      </c>
      <c r="K8" s="26"/>
      <c r="L8" s="14"/>
      <c r="M8" s="14"/>
      <c r="N8" s="14"/>
      <c r="O8" s="14"/>
      <c r="P8" s="14"/>
      <c r="Q8" s="14"/>
      <c r="R8" s="14">
        <f t="shared" si="2"/>
        <v>1220</v>
      </c>
      <c r="S8" s="14">
        <v>1060</v>
      </c>
      <c r="T8" s="14">
        <v>160</v>
      </c>
      <c r="U8" s="14">
        <v>160</v>
      </c>
      <c r="V8" s="14">
        <v>64</v>
      </c>
      <c r="W8" s="14"/>
      <c r="X8" s="14"/>
      <c r="Y8" s="65"/>
    </row>
    <row r="9" ht="18" customHeight="1" spans="1:25">
      <c r="A9" s="83" t="s">
        <v>66</v>
      </c>
      <c r="B9" s="14">
        <v>3143</v>
      </c>
      <c r="C9" s="14">
        <v>3143</v>
      </c>
      <c r="D9" s="84">
        <f t="shared" si="0"/>
        <v>1523</v>
      </c>
      <c r="E9" s="14">
        <v>50</v>
      </c>
      <c r="F9" s="85"/>
      <c r="G9" s="14"/>
      <c r="H9" s="85">
        <f t="shared" si="1"/>
        <v>1473</v>
      </c>
      <c r="I9" s="15"/>
      <c r="J9" s="15">
        <v>1473</v>
      </c>
      <c r="K9" s="26"/>
      <c r="L9" s="14"/>
      <c r="M9" s="14"/>
      <c r="N9" s="14"/>
      <c r="O9" s="14"/>
      <c r="P9" s="14"/>
      <c r="Q9" s="14"/>
      <c r="R9" s="14">
        <f t="shared" si="2"/>
        <v>1620</v>
      </c>
      <c r="S9" s="14">
        <v>1290</v>
      </c>
      <c r="T9" s="14">
        <v>330</v>
      </c>
      <c r="U9" s="14">
        <v>330</v>
      </c>
      <c r="V9" s="14">
        <v>165</v>
      </c>
      <c r="W9" s="14"/>
      <c r="X9" s="14"/>
      <c r="Y9" s="65"/>
    </row>
    <row r="10" ht="18" customHeight="1" spans="1:25">
      <c r="A10" s="83" t="s">
        <v>67</v>
      </c>
      <c r="B10" s="14">
        <v>3273</v>
      </c>
      <c r="C10" s="14">
        <v>3273</v>
      </c>
      <c r="D10" s="84">
        <f t="shared" si="0"/>
        <v>2028</v>
      </c>
      <c r="E10" s="14">
        <v>60</v>
      </c>
      <c r="F10" s="85"/>
      <c r="G10" s="14"/>
      <c r="H10" s="85">
        <f t="shared" si="1"/>
        <v>1968</v>
      </c>
      <c r="I10" s="15"/>
      <c r="J10" s="15">
        <v>1968</v>
      </c>
      <c r="K10" s="26"/>
      <c r="L10" s="14"/>
      <c r="M10" s="14"/>
      <c r="N10" s="14"/>
      <c r="O10" s="14"/>
      <c r="P10" s="14"/>
      <c r="Q10" s="14"/>
      <c r="R10" s="14">
        <f t="shared" si="2"/>
        <v>1245</v>
      </c>
      <c r="S10" s="14">
        <v>1025</v>
      </c>
      <c r="T10" s="14">
        <v>220</v>
      </c>
      <c r="U10" s="14">
        <v>220</v>
      </c>
      <c r="V10" s="14">
        <v>88</v>
      </c>
      <c r="W10" s="14"/>
      <c r="X10" s="14"/>
      <c r="Y10" s="65"/>
    </row>
    <row r="11" ht="18" customHeight="1" spans="1:25">
      <c r="A11" s="83" t="s">
        <v>68</v>
      </c>
      <c r="B11" s="14">
        <v>3905</v>
      </c>
      <c r="C11" s="14">
        <v>3905</v>
      </c>
      <c r="D11" s="84">
        <f t="shared" si="0"/>
        <v>1105</v>
      </c>
      <c r="E11" s="14">
        <v>50</v>
      </c>
      <c r="F11" s="85"/>
      <c r="G11" s="14"/>
      <c r="H11" s="85">
        <f t="shared" si="1"/>
        <v>1055</v>
      </c>
      <c r="I11" s="15"/>
      <c r="J11" s="15">
        <v>1055</v>
      </c>
      <c r="K11" s="26"/>
      <c r="L11" s="14"/>
      <c r="M11" s="14"/>
      <c r="N11" s="14"/>
      <c r="O11" s="14"/>
      <c r="P11" s="14"/>
      <c r="Q11" s="14"/>
      <c r="R11" s="14">
        <f t="shared" si="2"/>
        <v>2800</v>
      </c>
      <c r="S11" s="14">
        <v>2600</v>
      </c>
      <c r="T11" s="14">
        <v>200</v>
      </c>
      <c r="U11" s="14">
        <v>10</v>
      </c>
      <c r="V11" s="14">
        <v>4</v>
      </c>
      <c r="W11" s="14"/>
      <c r="X11" s="14"/>
      <c r="Y11" s="65"/>
    </row>
    <row r="12" ht="18" customHeight="1" spans="1:25">
      <c r="A12" s="83" t="s">
        <v>69</v>
      </c>
      <c r="B12" s="14">
        <v>3375</v>
      </c>
      <c r="C12" s="14">
        <v>3375</v>
      </c>
      <c r="D12" s="84">
        <f t="shared" si="0"/>
        <v>2245</v>
      </c>
      <c r="E12" s="87">
        <v>58</v>
      </c>
      <c r="F12" s="85"/>
      <c r="G12" s="14"/>
      <c r="H12" s="85">
        <f t="shared" si="1"/>
        <v>2187</v>
      </c>
      <c r="I12" s="15"/>
      <c r="J12" s="15">
        <v>2187</v>
      </c>
      <c r="K12" s="26"/>
      <c r="L12" s="14"/>
      <c r="M12" s="14"/>
      <c r="N12" s="14"/>
      <c r="O12" s="14"/>
      <c r="P12" s="14"/>
      <c r="Q12" s="14"/>
      <c r="R12" s="14">
        <f t="shared" si="2"/>
        <v>1130</v>
      </c>
      <c r="S12" s="14">
        <v>980</v>
      </c>
      <c r="T12" s="14">
        <v>150</v>
      </c>
      <c r="U12" s="14"/>
      <c r="V12" s="14"/>
      <c r="W12" s="14"/>
      <c r="X12" s="14"/>
      <c r="Y12" s="65"/>
    </row>
    <row r="13" ht="18" customHeight="1" spans="1:25">
      <c r="A13" s="88" t="s">
        <v>70</v>
      </c>
      <c r="B13" s="14">
        <v>1600</v>
      </c>
      <c r="C13" s="14">
        <v>1726</v>
      </c>
      <c r="D13" s="84">
        <f t="shared" si="0"/>
        <v>126</v>
      </c>
      <c r="E13" s="87">
        <v>126</v>
      </c>
      <c r="F13" s="85"/>
      <c r="G13" s="14"/>
      <c r="H13" s="85">
        <f t="shared" si="1"/>
        <v>0</v>
      </c>
      <c r="I13" s="15"/>
      <c r="J13" s="15"/>
      <c r="K13" s="26"/>
      <c r="L13" s="14"/>
      <c r="M13" s="14"/>
      <c r="N13" s="14"/>
      <c r="O13" s="14"/>
      <c r="P13" s="14"/>
      <c r="Q13" s="14"/>
      <c r="R13" s="14">
        <f t="shared" si="2"/>
        <v>1600</v>
      </c>
      <c r="S13" s="14">
        <v>1550</v>
      </c>
      <c r="T13" s="14">
        <v>50</v>
      </c>
      <c r="U13" s="14">
        <v>25</v>
      </c>
      <c r="V13" s="14">
        <v>10</v>
      </c>
      <c r="W13" s="14"/>
      <c r="X13" s="14"/>
      <c r="Y13" s="65"/>
    </row>
    <row r="14" ht="18" customHeight="1" spans="1:25">
      <c r="A14" s="89" t="s">
        <v>71</v>
      </c>
      <c r="B14" s="14">
        <v>2022</v>
      </c>
      <c r="C14" s="14">
        <v>2022</v>
      </c>
      <c r="D14" s="84">
        <f t="shared" si="0"/>
        <v>217</v>
      </c>
      <c r="E14" s="87"/>
      <c r="F14" s="85"/>
      <c r="G14" s="14"/>
      <c r="H14" s="85">
        <f t="shared" si="1"/>
        <v>217</v>
      </c>
      <c r="I14" s="15">
        <v>100</v>
      </c>
      <c r="J14" s="15">
        <v>117</v>
      </c>
      <c r="K14" s="26"/>
      <c r="L14" s="14"/>
      <c r="M14" s="14"/>
      <c r="N14" s="14"/>
      <c r="O14" s="14"/>
      <c r="P14" s="14"/>
      <c r="Q14" s="14"/>
      <c r="R14" s="14">
        <f t="shared" si="2"/>
        <v>1805</v>
      </c>
      <c r="S14" s="14">
        <v>1375</v>
      </c>
      <c r="T14" s="14">
        <v>430</v>
      </c>
      <c r="U14" s="14">
        <v>430</v>
      </c>
      <c r="V14" s="14">
        <v>172</v>
      </c>
      <c r="W14" s="14"/>
      <c r="X14" s="14"/>
      <c r="Y14" s="65"/>
    </row>
    <row r="15" ht="18" customHeight="1" spans="1:25">
      <c r="A15" s="88" t="s">
        <v>72</v>
      </c>
      <c r="B15" s="14">
        <v>1471</v>
      </c>
      <c r="C15" s="14">
        <v>1471</v>
      </c>
      <c r="D15" s="84">
        <f t="shared" si="0"/>
        <v>336</v>
      </c>
      <c r="E15" s="87">
        <v>60</v>
      </c>
      <c r="F15" s="85"/>
      <c r="G15" s="14"/>
      <c r="H15" s="85">
        <f t="shared" si="1"/>
        <v>276</v>
      </c>
      <c r="I15" s="15">
        <v>150</v>
      </c>
      <c r="J15" s="15">
        <v>126</v>
      </c>
      <c r="K15" s="26"/>
      <c r="L15" s="14"/>
      <c r="M15" s="14"/>
      <c r="N15" s="14"/>
      <c r="O15" s="14"/>
      <c r="P15" s="14"/>
      <c r="Q15" s="14"/>
      <c r="R15" s="14">
        <f t="shared" si="2"/>
        <v>1135</v>
      </c>
      <c r="S15" s="14">
        <v>1135</v>
      </c>
      <c r="T15" s="14"/>
      <c r="U15" s="14"/>
      <c r="V15" s="14"/>
      <c r="W15" s="14"/>
      <c r="X15" s="14"/>
      <c r="Y15" s="65"/>
    </row>
    <row r="16" ht="18" customHeight="1" spans="1:25">
      <c r="A16" s="89" t="s">
        <v>73</v>
      </c>
      <c r="B16" s="14">
        <v>1961</v>
      </c>
      <c r="C16" s="14">
        <v>1961</v>
      </c>
      <c r="D16" s="84">
        <f t="shared" si="0"/>
        <v>0</v>
      </c>
      <c r="E16" s="87"/>
      <c r="F16" s="85"/>
      <c r="G16" s="14"/>
      <c r="H16" s="85">
        <f t="shared" si="1"/>
        <v>0</v>
      </c>
      <c r="I16" s="15"/>
      <c r="J16" s="15"/>
      <c r="K16" s="26"/>
      <c r="L16" s="14"/>
      <c r="M16" s="14"/>
      <c r="N16" s="14"/>
      <c r="O16" s="14"/>
      <c r="P16" s="14"/>
      <c r="Q16" s="14"/>
      <c r="R16" s="14">
        <f t="shared" si="2"/>
        <v>1961</v>
      </c>
      <c r="S16" s="14">
        <v>884</v>
      </c>
      <c r="T16" s="14">
        <v>1077</v>
      </c>
      <c r="U16" s="14">
        <v>1047</v>
      </c>
      <c r="V16" s="14">
        <v>484</v>
      </c>
      <c r="W16" s="14"/>
      <c r="X16" s="14"/>
      <c r="Y16" s="65"/>
    </row>
    <row r="17" ht="18" customHeight="1" spans="1:25">
      <c r="A17" s="89" t="s">
        <v>74</v>
      </c>
      <c r="B17" s="14">
        <v>2100</v>
      </c>
      <c r="C17" s="14">
        <v>2100</v>
      </c>
      <c r="D17" s="84">
        <f t="shared" si="0"/>
        <v>1115</v>
      </c>
      <c r="E17" s="87">
        <v>50</v>
      </c>
      <c r="F17" s="85"/>
      <c r="G17" s="14"/>
      <c r="H17" s="85">
        <f t="shared" si="1"/>
        <v>1065</v>
      </c>
      <c r="I17" s="15"/>
      <c r="J17" s="15">
        <v>1065</v>
      </c>
      <c r="K17" s="26"/>
      <c r="L17" s="14"/>
      <c r="M17" s="14"/>
      <c r="N17" s="14"/>
      <c r="O17" s="14"/>
      <c r="P17" s="14"/>
      <c r="Q17" s="14"/>
      <c r="R17" s="14">
        <f t="shared" si="2"/>
        <v>985</v>
      </c>
      <c r="S17" s="14">
        <v>985</v>
      </c>
      <c r="T17" s="14"/>
      <c r="U17" s="14"/>
      <c r="V17" s="14"/>
      <c r="W17" s="14"/>
      <c r="X17" s="14"/>
      <c r="Y17" s="65"/>
    </row>
    <row r="18" ht="18" customHeight="1" spans="1:25">
      <c r="A18" s="89" t="s">
        <v>75</v>
      </c>
      <c r="B18" s="14">
        <v>3476</v>
      </c>
      <c r="C18" s="14">
        <v>3476</v>
      </c>
      <c r="D18" s="84">
        <f t="shared" si="0"/>
        <v>2746</v>
      </c>
      <c r="E18" s="87">
        <v>85</v>
      </c>
      <c r="F18" s="85">
        <v>300</v>
      </c>
      <c r="G18" s="14">
        <v>300</v>
      </c>
      <c r="H18" s="85">
        <f t="shared" si="1"/>
        <v>2361</v>
      </c>
      <c r="I18" s="15"/>
      <c r="J18" s="15">
        <v>2361</v>
      </c>
      <c r="K18" s="26"/>
      <c r="L18" s="14"/>
      <c r="M18" s="14"/>
      <c r="N18" s="14"/>
      <c r="O18" s="14"/>
      <c r="P18" s="14"/>
      <c r="Q18" s="14"/>
      <c r="R18" s="14">
        <f t="shared" si="2"/>
        <v>647</v>
      </c>
      <c r="S18" s="14">
        <v>372</v>
      </c>
      <c r="T18" s="14">
        <v>275</v>
      </c>
      <c r="U18" s="14">
        <v>275</v>
      </c>
      <c r="V18" s="14">
        <v>110</v>
      </c>
      <c r="W18" s="14">
        <v>82.5</v>
      </c>
      <c r="X18" s="14">
        <v>83</v>
      </c>
      <c r="Y18" s="65"/>
    </row>
    <row r="19" ht="18" customHeight="1" spans="1:25">
      <c r="A19" s="88" t="s">
        <v>76</v>
      </c>
      <c r="B19" s="14">
        <v>1129</v>
      </c>
      <c r="C19" s="14">
        <v>1129</v>
      </c>
      <c r="D19" s="84">
        <f t="shared" si="0"/>
        <v>614</v>
      </c>
      <c r="E19" s="87"/>
      <c r="F19" s="85"/>
      <c r="G19" s="14"/>
      <c r="H19" s="85">
        <f t="shared" si="1"/>
        <v>614</v>
      </c>
      <c r="I19" s="15"/>
      <c r="J19" s="15">
        <v>614</v>
      </c>
      <c r="K19" s="26"/>
      <c r="L19" s="14"/>
      <c r="M19" s="14"/>
      <c r="N19" s="14"/>
      <c r="O19" s="14"/>
      <c r="P19" s="14"/>
      <c r="Q19" s="14"/>
      <c r="R19" s="14">
        <f t="shared" si="2"/>
        <v>515</v>
      </c>
      <c r="S19" s="14">
        <v>515</v>
      </c>
      <c r="T19" s="14"/>
      <c r="U19" s="14"/>
      <c r="V19" s="14"/>
      <c r="W19" s="14"/>
      <c r="X19" s="14"/>
      <c r="Y19" s="65"/>
    </row>
    <row r="20" ht="18" customHeight="1" spans="1:25">
      <c r="A20" s="89" t="s">
        <v>77</v>
      </c>
      <c r="B20" s="14">
        <v>1961</v>
      </c>
      <c r="C20" s="14">
        <v>1961</v>
      </c>
      <c r="D20" s="84">
        <f t="shared" si="0"/>
        <v>1646</v>
      </c>
      <c r="E20" s="87">
        <v>55</v>
      </c>
      <c r="F20" s="85">
        <v>55</v>
      </c>
      <c r="G20" s="14">
        <v>55</v>
      </c>
      <c r="H20" s="85">
        <f t="shared" si="1"/>
        <v>1536</v>
      </c>
      <c r="I20" s="15">
        <v>241</v>
      </c>
      <c r="J20" s="15">
        <v>1295</v>
      </c>
      <c r="K20" s="26"/>
      <c r="L20" s="14"/>
      <c r="M20" s="14"/>
      <c r="N20" s="14"/>
      <c r="O20" s="14"/>
      <c r="P20" s="14"/>
      <c r="Q20" s="14"/>
      <c r="R20" s="14">
        <f t="shared" si="2"/>
        <v>270</v>
      </c>
      <c r="S20" s="14">
        <v>270</v>
      </c>
      <c r="T20" s="14"/>
      <c r="U20" s="14"/>
      <c r="V20" s="14"/>
      <c r="W20" s="14"/>
      <c r="X20" s="14"/>
      <c r="Y20" s="65"/>
    </row>
    <row r="21" ht="18" customHeight="1" spans="1:25">
      <c r="A21" s="37" t="s">
        <v>78</v>
      </c>
      <c r="B21" s="14">
        <f t="shared" ref="B21:G21" si="3">SUM(B5:B20)</f>
        <v>33941</v>
      </c>
      <c r="C21" s="14">
        <f t="shared" si="3"/>
        <v>34217</v>
      </c>
      <c r="D21" s="84">
        <f t="shared" si="3"/>
        <v>15916</v>
      </c>
      <c r="E21" s="85">
        <f t="shared" si="3"/>
        <v>744</v>
      </c>
      <c r="F21" s="85">
        <f t="shared" si="3"/>
        <v>355</v>
      </c>
      <c r="G21" s="85">
        <f t="shared" si="3"/>
        <v>355</v>
      </c>
      <c r="H21" s="85">
        <f t="shared" ref="H21:J21" si="4">SUM(H5:H20)</f>
        <v>14817</v>
      </c>
      <c r="I21" s="15">
        <f t="shared" si="4"/>
        <v>641</v>
      </c>
      <c r="J21" s="15">
        <f t="shared" si="4"/>
        <v>14176</v>
      </c>
      <c r="K21" s="26"/>
      <c r="L21" s="14"/>
      <c r="M21" s="14"/>
      <c r="N21" s="14"/>
      <c r="O21" s="14"/>
      <c r="P21" s="14"/>
      <c r="Q21" s="14"/>
      <c r="R21" s="14">
        <f t="shared" ref="R21:T21" si="5">SUM(R5:R20)</f>
        <v>17963</v>
      </c>
      <c r="S21" s="14">
        <f t="shared" si="5"/>
        <v>15071</v>
      </c>
      <c r="T21" s="14">
        <f t="shared" si="5"/>
        <v>2892</v>
      </c>
      <c r="U21" s="14">
        <f t="shared" ref="U21:X21" si="6">SUM(U8:U20)</f>
        <v>2497</v>
      </c>
      <c r="V21" s="14">
        <f t="shared" si="6"/>
        <v>1097</v>
      </c>
      <c r="W21" s="14">
        <v>293</v>
      </c>
      <c r="X21" s="14">
        <f t="shared" si="6"/>
        <v>83</v>
      </c>
      <c r="Y21" s="65"/>
    </row>
    <row r="22" spans="1:25">
      <c r="A22" s="65"/>
      <c r="B22" s="65"/>
      <c r="C22" s="65"/>
      <c r="D22" s="73"/>
      <c r="E22" s="65"/>
      <c r="F22" s="65"/>
      <c r="G22" s="65"/>
      <c r="H22" s="65"/>
      <c r="I22" s="73"/>
      <c r="J22" s="73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</row>
    <row r="23" ht="14" customHeight="1" spans="1:25">
      <c r="A23" s="65"/>
      <c r="B23" s="65"/>
      <c r="C23" s="65"/>
      <c r="D23" s="73"/>
      <c r="E23" s="65"/>
      <c r="F23" s="65"/>
      <c r="G23" s="65"/>
      <c r="H23" s="65"/>
      <c r="I23" s="73"/>
      <c r="J23" s="73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</row>
  </sheetData>
  <mergeCells count="12">
    <mergeCell ref="A1:X1"/>
    <mergeCell ref="F3:G3"/>
    <mergeCell ref="H3:K3"/>
    <mergeCell ref="M3:Q3"/>
    <mergeCell ref="R3:V3"/>
    <mergeCell ref="W3:X3"/>
    <mergeCell ref="A3:A4"/>
    <mergeCell ref="B3:B4"/>
    <mergeCell ref="C3:C4"/>
    <mergeCell ref="D3:D4"/>
    <mergeCell ref="E3:E4"/>
    <mergeCell ref="L3:L4"/>
  </mergeCells>
  <pageMargins left="0.55" right="0.55" top="1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5"/>
  <sheetViews>
    <sheetView workbookViewId="0">
      <selection activeCell="A1" sqref="A1:X1"/>
    </sheetView>
  </sheetViews>
  <sheetFormatPr defaultColWidth="9" defaultRowHeight="13.5"/>
  <cols>
    <col min="1" max="1" width="7.25" customWidth="1"/>
    <col min="2" max="2" width="6.125" customWidth="1"/>
    <col min="3" max="3" width="7.625" customWidth="1"/>
    <col min="4" max="4" width="8.5" customWidth="1"/>
    <col min="5" max="5" width="5.25" customWidth="1"/>
    <col min="6" max="6" width="6.25" customWidth="1"/>
    <col min="7" max="7" width="6.375" customWidth="1"/>
    <col min="8" max="8" width="6.625" style="1" customWidth="1"/>
    <col min="9" max="9" width="5.25" style="1" customWidth="1"/>
    <col min="10" max="10" width="6" style="1" customWidth="1"/>
    <col min="11" max="11" width="4.125" customWidth="1"/>
    <col min="12" max="12" width="4.875" customWidth="1"/>
    <col min="13" max="13" width="5.25" customWidth="1"/>
    <col min="14" max="14" width="3.875" customWidth="1"/>
    <col min="15" max="15" width="4" customWidth="1"/>
    <col min="16" max="16" width="5.5" customWidth="1"/>
    <col min="17" max="17" width="3" customWidth="1"/>
    <col min="18" max="18" width="6.125" customWidth="1"/>
    <col min="19" max="21" width="5.25" customWidth="1"/>
    <col min="22" max="22" width="6.5" customWidth="1"/>
    <col min="23" max="23" width="4.375" customWidth="1"/>
    <col min="24" max="24" width="5.25" customWidth="1"/>
  </cols>
  <sheetData>
    <row r="1" ht="40" customHeight="1" spans="1:24">
      <c r="A1" s="35" t="s">
        <v>79</v>
      </c>
      <c r="B1" s="36"/>
      <c r="C1" s="36"/>
      <c r="D1" s="36"/>
      <c r="E1" s="36"/>
      <c r="F1" s="36"/>
      <c r="G1" s="36"/>
      <c r="H1" s="70"/>
      <c r="I1" s="70"/>
      <c r="J1" s="70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ht="25" customHeight="1" spans="1:24">
      <c r="A2" s="71"/>
      <c r="B2" s="71"/>
      <c r="C2" s="71"/>
      <c r="D2" s="72"/>
      <c r="E2" s="61"/>
      <c r="F2" s="61"/>
      <c r="G2" s="61"/>
      <c r="H2" s="62"/>
      <c r="I2" s="62"/>
      <c r="J2" s="74"/>
      <c r="K2" s="22"/>
      <c r="L2" s="22"/>
      <c r="N2" s="29"/>
      <c r="O2" s="75"/>
      <c r="P2" s="75"/>
      <c r="Q2" s="30"/>
      <c r="S2" s="29"/>
      <c r="T2" s="29"/>
      <c r="U2" s="29"/>
      <c r="V2" s="29"/>
      <c r="W2" s="29" t="s">
        <v>2</v>
      </c>
      <c r="X2" s="30"/>
    </row>
    <row r="3" ht="23" customHeight="1" spans="1:25">
      <c r="A3" s="7" t="s">
        <v>80</v>
      </c>
      <c r="B3" s="8" t="s">
        <v>81</v>
      </c>
      <c r="C3" s="8" t="s">
        <v>5</v>
      </c>
      <c r="D3" s="9" t="s">
        <v>82</v>
      </c>
      <c r="E3" s="7" t="s">
        <v>7</v>
      </c>
      <c r="F3" s="10" t="s">
        <v>8</v>
      </c>
      <c r="G3" s="10"/>
      <c r="H3" s="11" t="s">
        <v>9</v>
      </c>
      <c r="I3" s="23"/>
      <c r="J3" s="23"/>
      <c r="K3" s="24"/>
      <c r="L3" s="8" t="s">
        <v>10</v>
      </c>
      <c r="M3" s="10" t="s">
        <v>11</v>
      </c>
      <c r="N3" s="10"/>
      <c r="O3" s="10"/>
      <c r="P3" s="10"/>
      <c r="Q3" s="10"/>
      <c r="R3" s="10" t="s">
        <v>12</v>
      </c>
      <c r="S3" s="10"/>
      <c r="T3" s="10"/>
      <c r="U3" s="10"/>
      <c r="V3" s="10"/>
      <c r="W3" s="7" t="s">
        <v>13</v>
      </c>
      <c r="X3" s="7"/>
      <c r="Y3" s="65"/>
    </row>
    <row r="4" ht="49" customHeight="1" spans="1:25">
      <c r="A4" s="7"/>
      <c r="B4" s="12"/>
      <c r="C4" s="12"/>
      <c r="D4" s="9"/>
      <c r="E4" s="7"/>
      <c r="F4" s="7" t="s">
        <v>14</v>
      </c>
      <c r="G4" s="7" t="s">
        <v>15</v>
      </c>
      <c r="H4" s="13" t="s">
        <v>14</v>
      </c>
      <c r="I4" s="13" t="s">
        <v>48</v>
      </c>
      <c r="J4" s="13" t="s">
        <v>17</v>
      </c>
      <c r="K4" s="9" t="s">
        <v>18</v>
      </c>
      <c r="L4" s="25"/>
      <c r="M4" s="7" t="s">
        <v>83</v>
      </c>
      <c r="N4" s="7" t="s">
        <v>20</v>
      </c>
      <c r="O4" s="7" t="s">
        <v>21</v>
      </c>
      <c r="P4" s="7" t="s">
        <v>84</v>
      </c>
      <c r="Q4" s="7" t="s">
        <v>23</v>
      </c>
      <c r="R4" s="7" t="s">
        <v>19</v>
      </c>
      <c r="S4" s="7" t="s">
        <v>59</v>
      </c>
      <c r="T4" s="7" t="s">
        <v>60</v>
      </c>
      <c r="U4" s="7" t="s">
        <v>26</v>
      </c>
      <c r="V4" s="7" t="s">
        <v>27</v>
      </c>
      <c r="W4" s="7" t="s">
        <v>19</v>
      </c>
      <c r="X4" s="7" t="s">
        <v>28</v>
      </c>
      <c r="Y4" s="65"/>
    </row>
    <row r="5" ht="30" customHeight="1" spans="1:26">
      <c r="A5" s="10" t="s">
        <v>85</v>
      </c>
      <c r="B5" s="17">
        <v>5610.2</v>
      </c>
      <c r="C5" s="17">
        <f t="shared" ref="C5:C12" si="0">D5+L5+M5+R5+W5</f>
        <v>5902</v>
      </c>
      <c r="D5" s="15">
        <f t="shared" ref="D5:D12" si="1">E5+F5+H5</f>
        <v>5302</v>
      </c>
      <c r="E5" s="17"/>
      <c r="F5" s="17">
        <v>170</v>
      </c>
      <c r="G5" s="17"/>
      <c r="H5" s="17">
        <v>5132</v>
      </c>
      <c r="I5" s="68"/>
      <c r="J5" s="17">
        <v>5132</v>
      </c>
      <c r="K5" s="17"/>
      <c r="L5" s="17"/>
      <c r="M5" s="17">
        <f t="shared" ref="M5:M12" si="2">SUM(N5:Q5)</f>
        <v>0</v>
      </c>
      <c r="N5" s="17"/>
      <c r="O5" s="17"/>
      <c r="P5" s="17"/>
      <c r="Q5" s="17"/>
      <c r="R5" s="17">
        <f t="shared" ref="R5:R7" si="3">S5+T5</f>
        <v>600</v>
      </c>
      <c r="S5" s="17"/>
      <c r="T5" s="17">
        <v>600</v>
      </c>
      <c r="U5" s="17"/>
      <c r="V5" s="17"/>
      <c r="W5" s="17"/>
      <c r="X5" s="17"/>
      <c r="Y5" s="73"/>
      <c r="Z5" s="1"/>
    </row>
    <row r="6" ht="30" customHeight="1" spans="1:26">
      <c r="A6" s="10" t="s">
        <v>86</v>
      </c>
      <c r="B6" s="17">
        <v>6772.04</v>
      </c>
      <c r="C6" s="17">
        <f t="shared" si="0"/>
        <v>6920</v>
      </c>
      <c r="D6" s="15">
        <f t="shared" si="1"/>
        <v>5490</v>
      </c>
      <c r="E6" s="17"/>
      <c r="F6" s="17">
        <v>840</v>
      </c>
      <c r="G6" s="17"/>
      <c r="H6" s="17">
        <v>4650</v>
      </c>
      <c r="I6" s="68"/>
      <c r="J6" s="17">
        <v>4650</v>
      </c>
      <c r="K6" s="17"/>
      <c r="L6" s="17"/>
      <c r="M6" s="17">
        <f t="shared" si="2"/>
        <v>0</v>
      </c>
      <c r="N6" s="17"/>
      <c r="O6" s="17"/>
      <c r="P6" s="17"/>
      <c r="Q6" s="17"/>
      <c r="R6" s="17">
        <f t="shared" si="3"/>
        <v>1430</v>
      </c>
      <c r="S6" s="17">
        <v>1030</v>
      </c>
      <c r="T6" s="17">
        <v>400</v>
      </c>
      <c r="U6" s="17">
        <v>12</v>
      </c>
      <c r="V6" s="17">
        <v>10</v>
      </c>
      <c r="W6" s="17"/>
      <c r="X6" s="17"/>
      <c r="Y6" s="73"/>
      <c r="Z6" s="1"/>
    </row>
    <row r="7" ht="30" customHeight="1" spans="1:26">
      <c r="A7" s="10" t="s">
        <v>87</v>
      </c>
      <c r="B7" s="17">
        <v>4932</v>
      </c>
      <c r="C7" s="17">
        <f t="shared" si="0"/>
        <v>5555</v>
      </c>
      <c r="D7" s="15">
        <f t="shared" si="1"/>
        <v>2976</v>
      </c>
      <c r="E7" s="17"/>
      <c r="F7" s="17">
        <v>180</v>
      </c>
      <c r="G7" s="17"/>
      <c r="H7" s="17">
        <v>2796</v>
      </c>
      <c r="I7" s="68"/>
      <c r="J7" s="17">
        <v>2796</v>
      </c>
      <c r="K7" s="17"/>
      <c r="L7" s="17"/>
      <c r="M7" s="17">
        <f t="shared" si="2"/>
        <v>292</v>
      </c>
      <c r="N7" s="17"/>
      <c r="O7" s="17"/>
      <c r="P7" s="17">
        <v>292</v>
      </c>
      <c r="Q7" s="17"/>
      <c r="R7" s="17">
        <f t="shared" si="3"/>
        <v>2287</v>
      </c>
      <c r="S7" s="17">
        <v>1987</v>
      </c>
      <c r="T7" s="17">
        <v>300</v>
      </c>
      <c r="U7" s="17"/>
      <c r="V7" s="17"/>
      <c r="W7" s="17"/>
      <c r="X7" s="17"/>
      <c r="Y7" s="73"/>
      <c r="Z7" s="1"/>
    </row>
    <row r="8" ht="30" customHeight="1" spans="1:26">
      <c r="A8" s="10" t="s">
        <v>88</v>
      </c>
      <c r="B8" s="17">
        <v>7545</v>
      </c>
      <c r="C8" s="17">
        <f t="shared" si="0"/>
        <v>7810</v>
      </c>
      <c r="D8" s="15">
        <f t="shared" si="1"/>
        <v>4313</v>
      </c>
      <c r="E8" s="17">
        <v>220</v>
      </c>
      <c r="F8" s="17">
        <v>152</v>
      </c>
      <c r="G8" s="17"/>
      <c r="H8" s="17">
        <v>3941</v>
      </c>
      <c r="I8" s="68"/>
      <c r="J8" s="17">
        <v>3941</v>
      </c>
      <c r="K8" s="17"/>
      <c r="L8" s="17"/>
      <c r="M8" s="17">
        <f t="shared" si="2"/>
        <v>2959</v>
      </c>
      <c r="N8" s="17"/>
      <c r="O8" s="17"/>
      <c r="P8" s="17">
        <v>2959</v>
      </c>
      <c r="Q8" s="17"/>
      <c r="R8" s="17">
        <v>528</v>
      </c>
      <c r="S8" s="17"/>
      <c r="T8" s="17">
        <v>454</v>
      </c>
      <c r="U8" s="17">
        <v>94</v>
      </c>
      <c r="V8" s="17">
        <v>61</v>
      </c>
      <c r="W8" s="17">
        <v>10</v>
      </c>
      <c r="X8" s="17"/>
      <c r="Y8" s="73"/>
      <c r="Z8" s="1"/>
    </row>
    <row r="9" ht="30" customHeight="1" spans="1:26">
      <c r="A9" s="10" t="s">
        <v>89</v>
      </c>
      <c r="B9" s="17">
        <v>5085</v>
      </c>
      <c r="C9" s="17">
        <f t="shared" si="0"/>
        <v>4886</v>
      </c>
      <c r="D9" s="15">
        <f t="shared" si="1"/>
        <v>3786</v>
      </c>
      <c r="E9" s="17"/>
      <c r="F9" s="17">
        <v>251</v>
      </c>
      <c r="G9" s="17"/>
      <c r="H9" s="17">
        <v>3535</v>
      </c>
      <c r="I9" s="68"/>
      <c r="J9" s="17">
        <v>3535</v>
      </c>
      <c r="K9" s="17"/>
      <c r="L9" s="17"/>
      <c r="M9" s="17">
        <f t="shared" si="2"/>
        <v>700</v>
      </c>
      <c r="N9" s="17"/>
      <c r="O9" s="17"/>
      <c r="P9" s="17">
        <v>700</v>
      </c>
      <c r="Q9" s="17"/>
      <c r="R9" s="17">
        <f t="shared" ref="R9:R12" si="4">S9+T9</f>
        <v>400</v>
      </c>
      <c r="S9" s="17"/>
      <c r="T9" s="17">
        <v>400</v>
      </c>
      <c r="U9" s="17"/>
      <c r="V9" s="17"/>
      <c r="W9" s="17"/>
      <c r="X9" s="17"/>
      <c r="Y9" s="73"/>
      <c r="Z9" s="1"/>
    </row>
    <row r="10" ht="30" customHeight="1" spans="1:26">
      <c r="A10" s="10" t="s">
        <v>90</v>
      </c>
      <c r="B10" s="17">
        <v>5749.6</v>
      </c>
      <c r="C10" s="17">
        <f t="shared" si="0"/>
        <v>6218</v>
      </c>
      <c r="D10" s="15">
        <f t="shared" si="1"/>
        <v>4432</v>
      </c>
      <c r="E10" s="17"/>
      <c r="F10" s="17">
        <v>55</v>
      </c>
      <c r="G10" s="17"/>
      <c r="H10" s="17">
        <v>4377</v>
      </c>
      <c r="I10" s="68"/>
      <c r="J10" s="17">
        <v>4377</v>
      </c>
      <c r="K10" s="17"/>
      <c r="L10" s="17"/>
      <c r="M10" s="17">
        <f t="shared" si="2"/>
        <v>0</v>
      </c>
      <c r="N10" s="17"/>
      <c r="O10" s="17"/>
      <c r="P10" s="17"/>
      <c r="Q10" s="17"/>
      <c r="R10" s="17">
        <f t="shared" si="4"/>
        <v>1786</v>
      </c>
      <c r="S10" s="17">
        <v>1486</v>
      </c>
      <c r="T10" s="17">
        <v>300</v>
      </c>
      <c r="U10" s="17">
        <v>3</v>
      </c>
      <c r="V10" s="17">
        <v>4</v>
      </c>
      <c r="W10" s="17"/>
      <c r="X10" s="17"/>
      <c r="Y10" s="73"/>
      <c r="Z10" s="1"/>
    </row>
    <row r="11" ht="30" customHeight="1" spans="1:26">
      <c r="A11" s="10" t="s">
        <v>91</v>
      </c>
      <c r="B11" s="17">
        <v>5877.5</v>
      </c>
      <c r="C11" s="17">
        <f t="shared" si="0"/>
        <v>6910</v>
      </c>
      <c r="D11" s="15">
        <f t="shared" si="1"/>
        <v>1724</v>
      </c>
      <c r="E11" s="17"/>
      <c r="F11" s="17">
        <v>0</v>
      </c>
      <c r="G11" s="17"/>
      <c r="H11" s="17">
        <v>1724</v>
      </c>
      <c r="I11" s="68"/>
      <c r="J11" s="17">
        <v>1724</v>
      </c>
      <c r="K11" s="17"/>
      <c r="L11" s="17"/>
      <c r="M11" s="17">
        <f t="shared" si="2"/>
        <v>0</v>
      </c>
      <c r="N11" s="17"/>
      <c r="O11" s="17"/>
      <c r="P11" s="17"/>
      <c r="Q11" s="17"/>
      <c r="R11" s="17">
        <v>5186</v>
      </c>
      <c r="S11" s="17">
        <v>4986</v>
      </c>
      <c r="T11" s="17">
        <v>200</v>
      </c>
      <c r="U11" s="17"/>
      <c r="V11" s="17"/>
      <c r="W11" s="17"/>
      <c r="X11" s="17"/>
      <c r="Y11" s="73"/>
      <c r="Z11" s="1"/>
    </row>
    <row r="12" ht="30" customHeight="1" spans="1:26">
      <c r="A12" s="10" t="s">
        <v>40</v>
      </c>
      <c r="B12" s="15">
        <f>SUM(B5:B11)</f>
        <v>41571.34</v>
      </c>
      <c r="C12" s="17">
        <f t="shared" si="0"/>
        <v>44327</v>
      </c>
      <c r="D12" s="15">
        <f t="shared" si="1"/>
        <v>28023</v>
      </c>
      <c r="E12" s="15">
        <f t="shared" ref="E12:H12" si="5">SUM(E5:E11)</f>
        <v>220</v>
      </c>
      <c r="F12" s="15">
        <f t="shared" si="5"/>
        <v>1648</v>
      </c>
      <c r="G12" s="15">
        <f t="shared" si="5"/>
        <v>0</v>
      </c>
      <c r="H12" s="15">
        <f t="shared" si="5"/>
        <v>26155</v>
      </c>
      <c r="I12" s="68"/>
      <c r="J12" s="15">
        <f t="shared" ref="J12:Q12" si="6">SUM(J5:J11)</f>
        <v>26155</v>
      </c>
      <c r="K12" s="15">
        <f t="shared" si="6"/>
        <v>0</v>
      </c>
      <c r="L12" s="17">
        <v>200</v>
      </c>
      <c r="M12" s="15">
        <f t="shared" si="2"/>
        <v>3951</v>
      </c>
      <c r="N12" s="15">
        <f t="shared" si="6"/>
        <v>0</v>
      </c>
      <c r="O12" s="15">
        <f t="shared" si="6"/>
        <v>0</v>
      </c>
      <c r="P12" s="15">
        <f t="shared" si="6"/>
        <v>3951</v>
      </c>
      <c r="Q12" s="15">
        <f t="shared" si="6"/>
        <v>0</v>
      </c>
      <c r="R12" s="17">
        <f t="shared" si="4"/>
        <v>12143</v>
      </c>
      <c r="S12" s="15">
        <f t="shared" ref="S12:X12" si="7">SUM(S5:S11)</f>
        <v>9489</v>
      </c>
      <c r="T12" s="15">
        <f t="shared" si="7"/>
        <v>2654</v>
      </c>
      <c r="U12" s="15">
        <f t="shared" si="7"/>
        <v>109</v>
      </c>
      <c r="V12" s="15">
        <f t="shared" si="7"/>
        <v>75</v>
      </c>
      <c r="W12" s="15">
        <f t="shared" si="7"/>
        <v>10</v>
      </c>
      <c r="X12" s="15">
        <f t="shared" si="7"/>
        <v>0</v>
      </c>
      <c r="Y12" s="73"/>
      <c r="Z12" s="1"/>
    </row>
    <row r="13" spans="2:26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1"/>
    </row>
    <row r="14" spans="2:26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1"/>
    </row>
    <row r="15" spans="2:25">
      <c r="B15" s="65"/>
      <c r="C15" s="65"/>
      <c r="D15" s="65"/>
      <c r="E15" s="65"/>
      <c r="F15" s="65"/>
      <c r="G15" s="65"/>
      <c r="H15" s="73"/>
      <c r="I15" s="73"/>
      <c r="J15" s="73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</row>
  </sheetData>
  <mergeCells count="14">
    <mergeCell ref="A1:X1"/>
    <mergeCell ref="A2:C2"/>
    <mergeCell ref="J2:L2"/>
    <mergeCell ref="F3:G3"/>
    <mergeCell ref="H3:K3"/>
    <mergeCell ref="M3:Q3"/>
    <mergeCell ref="R3:V3"/>
    <mergeCell ref="W3:X3"/>
    <mergeCell ref="A3:A4"/>
    <mergeCell ref="B3:B4"/>
    <mergeCell ref="C3:C4"/>
    <mergeCell ref="D3:D4"/>
    <mergeCell ref="E3:E4"/>
    <mergeCell ref="L3:L4"/>
  </mergeCells>
  <pageMargins left="0.55" right="0.55" top="1" bottom="1" header="0.5" footer="0.5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A19"/>
  <sheetViews>
    <sheetView workbookViewId="0">
      <selection activeCell="M25" sqref="M25"/>
    </sheetView>
  </sheetViews>
  <sheetFormatPr defaultColWidth="9" defaultRowHeight="13.5"/>
  <cols>
    <col min="1" max="1" width="9.75" customWidth="1"/>
    <col min="2" max="4" width="5.375" customWidth="1"/>
    <col min="5" max="5" width="4.625" customWidth="1"/>
    <col min="6" max="6" width="5.375" customWidth="1"/>
    <col min="7" max="7" width="6.25" customWidth="1"/>
    <col min="8" max="10" width="5.375" customWidth="1"/>
    <col min="11" max="11" width="4.5" customWidth="1"/>
    <col min="12" max="12" width="4.125" customWidth="1"/>
    <col min="13" max="21" width="5.375" customWidth="1"/>
    <col min="22" max="22" width="6.25" customWidth="1"/>
    <col min="23" max="24" width="5.375" customWidth="1"/>
  </cols>
  <sheetData>
    <row r="1" ht="41" customHeight="1" spans="1:24">
      <c r="A1" s="35" t="s">
        <v>92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ht="24" customHeight="1" spans="1:24">
      <c r="A2" s="56"/>
      <c r="B2" s="56"/>
      <c r="C2" s="56"/>
      <c r="D2" s="60"/>
      <c r="E2" s="56"/>
      <c r="F2" s="56"/>
      <c r="G2" s="61"/>
      <c r="H2" s="62"/>
      <c r="I2" s="66"/>
      <c r="J2" s="66"/>
      <c r="K2" s="67"/>
      <c r="L2" s="67"/>
      <c r="M2" s="67"/>
      <c r="N2" s="22"/>
      <c r="O2" s="22"/>
      <c r="P2" s="22"/>
      <c r="Q2" s="22"/>
      <c r="R2" s="22"/>
      <c r="S2" s="29"/>
      <c r="T2" s="29"/>
      <c r="U2" s="29"/>
      <c r="V2" s="29"/>
      <c r="W2" s="29" t="s">
        <v>2</v>
      </c>
      <c r="X2" s="30"/>
    </row>
    <row r="3" ht="23" customHeight="1" spans="1:27">
      <c r="A3" s="7" t="s">
        <v>80</v>
      </c>
      <c r="B3" s="8" t="s">
        <v>81</v>
      </c>
      <c r="C3" s="8" t="s">
        <v>5</v>
      </c>
      <c r="D3" s="9" t="s">
        <v>82</v>
      </c>
      <c r="E3" s="7" t="s">
        <v>7</v>
      </c>
      <c r="F3" s="10" t="s">
        <v>8</v>
      </c>
      <c r="G3" s="10"/>
      <c r="H3" s="11" t="s">
        <v>9</v>
      </c>
      <c r="I3" s="23"/>
      <c r="J3" s="23"/>
      <c r="K3" s="24"/>
      <c r="L3" s="8" t="s">
        <v>10</v>
      </c>
      <c r="M3" s="10" t="s">
        <v>11</v>
      </c>
      <c r="N3" s="10"/>
      <c r="O3" s="10"/>
      <c r="P3" s="10"/>
      <c r="Q3" s="10"/>
      <c r="R3" s="10" t="s">
        <v>12</v>
      </c>
      <c r="S3" s="10"/>
      <c r="T3" s="10"/>
      <c r="U3" s="10"/>
      <c r="V3" s="10"/>
      <c r="W3" s="7" t="s">
        <v>13</v>
      </c>
      <c r="X3" s="7"/>
      <c r="Y3" s="65"/>
      <c r="Z3" s="65"/>
      <c r="AA3" s="65"/>
    </row>
    <row r="4" ht="64" customHeight="1" spans="1:27">
      <c r="A4" s="7"/>
      <c r="B4" s="12"/>
      <c r="C4" s="12"/>
      <c r="D4" s="9"/>
      <c r="E4" s="7"/>
      <c r="F4" s="7" t="s">
        <v>14</v>
      </c>
      <c r="G4" s="7" t="s">
        <v>15</v>
      </c>
      <c r="H4" s="13" t="s">
        <v>14</v>
      </c>
      <c r="I4" s="13" t="s">
        <v>48</v>
      </c>
      <c r="J4" s="13" t="s">
        <v>17</v>
      </c>
      <c r="K4" s="9" t="s">
        <v>18</v>
      </c>
      <c r="L4" s="25"/>
      <c r="M4" s="7" t="s">
        <v>83</v>
      </c>
      <c r="N4" s="7" t="s">
        <v>20</v>
      </c>
      <c r="O4" s="7" t="s">
        <v>21</v>
      </c>
      <c r="P4" s="7" t="s">
        <v>84</v>
      </c>
      <c r="Q4" s="7" t="s">
        <v>23</v>
      </c>
      <c r="R4" s="7" t="s">
        <v>19</v>
      </c>
      <c r="S4" s="7" t="s">
        <v>59</v>
      </c>
      <c r="T4" s="7" t="s">
        <v>60</v>
      </c>
      <c r="U4" s="7" t="s">
        <v>26</v>
      </c>
      <c r="V4" s="7" t="s">
        <v>27</v>
      </c>
      <c r="W4" s="7" t="s">
        <v>19</v>
      </c>
      <c r="X4" s="7" t="s">
        <v>28</v>
      </c>
      <c r="Y4" s="65"/>
      <c r="Z4" s="65"/>
      <c r="AA4" s="65"/>
    </row>
    <row r="5" ht="30" customHeight="1" spans="1:27">
      <c r="A5" s="10" t="s">
        <v>93</v>
      </c>
      <c r="B5" s="16">
        <v>4573</v>
      </c>
      <c r="C5" s="16">
        <f t="shared" ref="C5:C11" si="0">D5+M5+R5+W5</f>
        <v>4588</v>
      </c>
      <c r="D5" s="15">
        <f t="shared" ref="D5:D7" si="1">E5+F5+H5</f>
        <v>3056</v>
      </c>
      <c r="E5" s="63">
        <v>0</v>
      </c>
      <c r="F5" s="16">
        <v>512</v>
      </c>
      <c r="G5" s="16">
        <v>100</v>
      </c>
      <c r="H5" s="17">
        <v>2544</v>
      </c>
      <c r="I5" s="68">
        <v>394</v>
      </c>
      <c r="J5" s="17">
        <v>2150</v>
      </c>
      <c r="K5" s="69"/>
      <c r="L5" s="16"/>
      <c r="M5" s="16">
        <f t="shared" ref="M5:M11" si="2">SUM(N5:Q5)</f>
        <v>0</v>
      </c>
      <c r="N5" s="16">
        <v>0</v>
      </c>
      <c r="O5" s="16">
        <v>0</v>
      </c>
      <c r="P5" s="16">
        <v>0</v>
      </c>
      <c r="Q5" s="16">
        <v>0</v>
      </c>
      <c r="R5" s="16">
        <v>1517</v>
      </c>
      <c r="S5" s="16">
        <v>585</v>
      </c>
      <c r="T5" s="16">
        <v>932</v>
      </c>
      <c r="U5" s="16">
        <v>918</v>
      </c>
      <c r="V5" s="16">
        <v>334</v>
      </c>
      <c r="W5" s="16">
        <v>15</v>
      </c>
      <c r="X5" s="16">
        <v>5</v>
      </c>
      <c r="Y5" s="65"/>
      <c r="Z5" s="65"/>
      <c r="AA5" s="65"/>
    </row>
    <row r="6" ht="30" customHeight="1" spans="1:27">
      <c r="A6" s="10" t="s">
        <v>94</v>
      </c>
      <c r="B6" s="16">
        <v>3555</v>
      </c>
      <c r="C6" s="16">
        <f t="shared" si="0"/>
        <v>4203</v>
      </c>
      <c r="D6" s="15">
        <f t="shared" si="1"/>
        <v>3607</v>
      </c>
      <c r="E6" s="15">
        <v>300</v>
      </c>
      <c r="F6" s="16">
        <v>1600</v>
      </c>
      <c r="G6" s="16">
        <v>500</v>
      </c>
      <c r="H6" s="17">
        <v>1707</v>
      </c>
      <c r="I6" s="68">
        <v>707</v>
      </c>
      <c r="J6" s="17">
        <v>970</v>
      </c>
      <c r="K6" s="69">
        <v>30</v>
      </c>
      <c r="L6" s="16"/>
      <c r="M6" s="16">
        <v>320</v>
      </c>
      <c r="N6" s="16">
        <v>20</v>
      </c>
      <c r="O6" s="16">
        <v>80</v>
      </c>
      <c r="P6" s="16">
        <v>220</v>
      </c>
      <c r="Q6" s="16">
        <v>0</v>
      </c>
      <c r="R6" s="16">
        <v>276</v>
      </c>
      <c r="S6" s="16">
        <v>100</v>
      </c>
      <c r="T6" s="16">
        <v>176</v>
      </c>
      <c r="U6" s="16">
        <v>176</v>
      </c>
      <c r="V6" s="16">
        <v>89</v>
      </c>
      <c r="W6" s="16"/>
      <c r="X6" s="16"/>
      <c r="Y6" s="65"/>
      <c r="Z6" s="65"/>
      <c r="AA6" s="65"/>
    </row>
    <row r="7" ht="30" customHeight="1" spans="1:27">
      <c r="A7" s="10" t="s">
        <v>95</v>
      </c>
      <c r="B7" s="16">
        <f t="shared" ref="B7:B11" si="3">D7+M7+R7+W7</f>
        <v>217</v>
      </c>
      <c r="C7" s="16">
        <f t="shared" si="0"/>
        <v>217</v>
      </c>
      <c r="D7" s="15">
        <f t="shared" si="1"/>
        <v>217</v>
      </c>
      <c r="E7" s="16"/>
      <c r="F7" s="16">
        <v>57</v>
      </c>
      <c r="G7" s="16"/>
      <c r="H7" s="17">
        <v>160</v>
      </c>
      <c r="I7" s="17">
        <v>30</v>
      </c>
      <c r="J7" s="17">
        <v>130</v>
      </c>
      <c r="K7" s="17"/>
      <c r="L7" s="16"/>
      <c r="M7" s="16">
        <f t="shared" si="2"/>
        <v>0</v>
      </c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65"/>
      <c r="Z7" s="65"/>
      <c r="AA7" s="65"/>
    </row>
    <row r="8" ht="30" customHeight="1" spans="1:27">
      <c r="A8" s="10" t="s">
        <v>96</v>
      </c>
      <c r="B8" s="16">
        <v>174</v>
      </c>
      <c r="C8" s="16">
        <f t="shared" si="0"/>
        <v>174</v>
      </c>
      <c r="D8" s="15">
        <v>174</v>
      </c>
      <c r="E8" s="16" t="s">
        <v>97</v>
      </c>
      <c r="F8" s="16">
        <v>0</v>
      </c>
      <c r="G8" s="16"/>
      <c r="H8" s="17">
        <v>174</v>
      </c>
      <c r="I8" s="17">
        <v>74</v>
      </c>
      <c r="J8" s="17">
        <v>100</v>
      </c>
      <c r="K8" s="17"/>
      <c r="L8" s="16"/>
      <c r="M8" s="16">
        <f t="shared" si="2"/>
        <v>0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65"/>
      <c r="Z8" s="65"/>
      <c r="AA8" s="65"/>
    </row>
    <row r="9" ht="30" customHeight="1" spans="1:27">
      <c r="A9" s="10" t="s">
        <v>98</v>
      </c>
      <c r="B9" s="16">
        <f t="shared" si="3"/>
        <v>97</v>
      </c>
      <c r="C9" s="16">
        <f t="shared" si="0"/>
        <v>97</v>
      </c>
      <c r="D9" s="15">
        <f t="shared" ref="D9:D11" si="4">E9+F9+H9</f>
        <v>97</v>
      </c>
      <c r="E9" s="16"/>
      <c r="F9" s="16">
        <v>0</v>
      </c>
      <c r="G9" s="16"/>
      <c r="H9" s="17">
        <v>97</v>
      </c>
      <c r="I9" s="17">
        <v>97</v>
      </c>
      <c r="J9" s="17"/>
      <c r="K9" s="17"/>
      <c r="L9" s="16"/>
      <c r="M9" s="16">
        <f t="shared" si="2"/>
        <v>0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65"/>
      <c r="Z9" s="65"/>
      <c r="AA9" s="65"/>
    </row>
    <row r="10" ht="30" customHeight="1" spans="1:27">
      <c r="A10" s="10" t="s">
        <v>99</v>
      </c>
      <c r="B10" s="16">
        <v>91</v>
      </c>
      <c r="C10" s="16">
        <f t="shared" si="0"/>
        <v>91</v>
      </c>
      <c r="D10" s="15">
        <f t="shared" si="4"/>
        <v>91</v>
      </c>
      <c r="E10" s="16"/>
      <c r="F10" s="16">
        <v>0</v>
      </c>
      <c r="G10" s="16"/>
      <c r="H10" s="17">
        <v>91</v>
      </c>
      <c r="I10" s="17">
        <v>41</v>
      </c>
      <c r="J10" s="17">
        <v>50</v>
      </c>
      <c r="K10" s="17"/>
      <c r="L10" s="16"/>
      <c r="M10" s="16">
        <f t="shared" si="2"/>
        <v>0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65"/>
      <c r="Z10" s="65"/>
      <c r="AA10" s="65"/>
    </row>
    <row r="11" ht="30" customHeight="1" spans="1:27">
      <c r="A11" s="10" t="s">
        <v>100</v>
      </c>
      <c r="B11" s="16">
        <f t="shared" si="3"/>
        <v>21</v>
      </c>
      <c r="C11" s="16">
        <f t="shared" si="0"/>
        <v>21</v>
      </c>
      <c r="D11" s="15">
        <f t="shared" si="4"/>
        <v>21</v>
      </c>
      <c r="E11" s="16"/>
      <c r="F11" s="16">
        <v>0</v>
      </c>
      <c r="G11" s="16"/>
      <c r="H11" s="17">
        <v>21</v>
      </c>
      <c r="I11" s="17"/>
      <c r="J11" s="17">
        <v>21</v>
      </c>
      <c r="K11" s="17"/>
      <c r="L11" s="16"/>
      <c r="M11" s="16">
        <f t="shared" si="2"/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65"/>
      <c r="Z11" s="65"/>
      <c r="AA11" s="65"/>
    </row>
    <row r="12" ht="30" customHeight="1" spans="1:27">
      <c r="A12" s="10"/>
      <c r="B12" s="64"/>
      <c r="C12" s="16"/>
      <c r="D12" s="15"/>
      <c r="E12" s="16"/>
      <c r="F12" s="16"/>
      <c r="G12" s="16"/>
      <c r="H12" s="17"/>
      <c r="I12" s="17"/>
      <c r="J12" s="17"/>
      <c r="K12" s="17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65"/>
      <c r="Z12" s="65"/>
      <c r="AA12" s="65"/>
    </row>
    <row r="13" ht="30" customHeight="1" spans="1:27">
      <c r="A13" s="10" t="s">
        <v>101</v>
      </c>
      <c r="B13" s="63">
        <v>8728</v>
      </c>
      <c r="C13" s="16">
        <f>D13+M13+R13+W13</f>
        <v>9391</v>
      </c>
      <c r="D13" s="15">
        <f>E13+F13+H13</f>
        <v>7263</v>
      </c>
      <c r="E13" s="63">
        <v>300</v>
      </c>
      <c r="F13" s="15">
        <v>2169</v>
      </c>
      <c r="G13" s="15">
        <v>600</v>
      </c>
      <c r="H13" s="15">
        <v>4794</v>
      </c>
      <c r="I13" s="68">
        <v>1343</v>
      </c>
      <c r="J13" s="15">
        <v>3421</v>
      </c>
      <c r="K13" s="69">
        <v>30</v>
      </c>
      <c r="L13" s="16"/>
      <c r="M13" s="15">
        <f>SUM(N13:Q13)</f>
        <v>320</v>
      </c>
      <c r="N13" s="15">
        <f t="shared" ref="N13:S13" si="5">SUM(N5:N12)</f>
        <v>20</v>
      </c>
      <c r="O13" s="15">
        <v>80</v>
      </c>
      <c r="P13" s="15">
        <v>220</v>
      </c>
      <c r="Q13" s="15">
        <f t="shared" si="5"/>
        <v>0</v>
      </c>
      <c r="R13" s="16">
        <f>S13+T13</f>
        <v>1793</v>
      </c>
      <c r="S13" s="15">
        <f t="shared" si="5"/>
        <v>685</v>
      </c>
      <c r="T13" s="15">
        <v>1108</v>
      </c>
      <c r="U13" s="15">
        <v>1094</v>
      </c>
      <c r="V13" s="15">
        <v>423</v>
      </c>
      <c r="W13" s="15">
        <v>15</v>
      </c>
      <c r="X13" s="16">
        <v>5</v>
      </c>
      <c r="Y13" s="65"/>
      <c r="Z13" s="65"/>
      <c r="AA13" s="65"/>
    </row>
    <row r="14" spans="1:27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</row>
    <row r="15" spans="1:27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</row>
    <row r="16" spans="1:27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</row>
    <row r="17" spans="1:27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</row>
    <row r="18" spans="1:27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</row>
    <row r="19" spans="1:27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</row>
  </sheetData>
  <mergeCells count="15">
    <mergeCell ref="A1:X1"/>
    <mergeCell ref="A2:F2"/>
    <mergeCell ref="I2:M2"/>
    <mergeCell ref="N2:R2"/>
    <mergeCell ref="F3:G3"/>
    <mergeCell ref="H3:K3"/>
    <mergeCell ref="M3:Q3"/>
    <mergeCell ref="R3:V3"/>
    <mergeCell ref="W3:X3"/>
    <mergeCell ref="A3:A4"/>
    <mergeCell ref="B3:B4"/>
    <mergeCell ref="C3:C4"/>
    <mergeCell ref="D3:D4"/>
    <mergeCell ref="E3:E4"/>
    <mergeCell ref="L3:L4"/>
  </mergeCells>
  <pageMargins left="0.75" right="0.75" top="1" bottom="1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B18"/>
  <sheetViews>
    <sheetView workbookViewId="0">
      <selection activeCell="A1" sqref="A1:X1"/>
    </sheetView>
  </sheetViews>
  <sheetFormatPr defaultColWidth="9" defaultRowHeight="13.5"/>
  <cols>
    <col min="2" max="2" width="6.125" customWidth="1"/>
    <col min="3" max="3" width="5.625" customWidth="1"/>
    <col min="4" max="4" width="5.625" style="1" customWidth="1"/>
    <col min="5" max="6" width="5.25" style="1" customWidth="1"/>
    <col min="7" max="7" width="6.5" style="1" customWidth="1"/>
    <col min="8" max="11" width="5.625" style="1" customWidth="1"/>
    <col min="12" max="12" width="4.75" customWidth="1"/>
    <col min="13" max="18" width="4.375" customWidth="1"/>
    <col min="19" max="21" width="5.625" customWidth="1"/>
    <col min="22" max="22" width="7.25" customWidth="1"/>
    <col min="23" max="25" width="5.625" customWidth="1"/>
  </cols>
  <sheetData>
    <row r="1" ht="38" customHeight="1" spans="1:24">
      <c r="A1" s="35" t="s">
        <v>102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ht="23" customHeight="1" spans="1:24">
      <c r="A2" s="56"/>
      <c r="B2" s="56"/>
      <c r="C2" s="56"/>
      <c r="D2" s="56"/>
      <c r="E2" s="56"/>
      <c r="F2" s="56"/>
      <c r="G2" s="56"/>
      <c r="H2" s="56"/>
      <c r="I2" s="59"/>
      <c r="J2" s="29"/>
      <c r="K2" s="6"/>
      <c r="N2" s="29"/>
      <c r="O2" s="29"/>
      <c r="P2" s="29"/>
      <c r="Q2" s="29"/>
      <c r="S2" s="29"/>
      <c r="T2" s="29"/>
      <c r="U2" s="29"/>
      <c r="V2" s="29"/>
      <c r="W2" s="29" t="s">
        <v>2</v>
      </c>
      <c r="X2" s="30"/>
    </row>
    <row r="3" ht="25" customHeight="1" spans="1:24">
      <c r="A3" s="7" t="s">
        <v>80</v>
      </c>
      <c r="B3" s="8" t="s">
        <v>81</v>
      </c>
      <c r="C3" s="8" t="s">
        <v>5</v>
      </c>
      <c r="D3" s="9" t="s">
        <v>82</v>
      </c>
      <c r="E3" s="7" t="s">
        <v>7</v>
      </c>
      <c r="F3" s="10" t="s">
        <v>8</v>
      </c>
      <c r="G3" s="10"/>
      <c r="H3" s="11" t="s">
        <v>9</v>
      </c>
      <c r="I3" s="23"/>
      <c r="J3" s="23"/>
      <c r="K3" s="24"/>
      <c r="L3" s="8" t="s">
        <v>10</v>
      </c>
      <c r="M3" s="10" t="s">
        <v>11</v>
      </c>
      <c r="N3" s="10"/>
      <c r="O3" s="10"/>
      <c r="P3" s="10"/>
      <c r="Q3" s="10"/>
      <c r="R3" s="10" t="s">
        <v>12</v>
      </c>
      <c r="S3" s="10"/>
      <c r="T3" s="10"/>
      <c r="U3" s="10"/>
      <c r="V3" s="10"/>
      <c r="W3" s="7" t="s">
        <v>13</v>
      </c>
      <c r="X3" s="7"/>
    </row>
    <row r="4" ht="36" spans="1:24">
      <c r="A4" s="7"/>
      <c r="B4" s="12"/>
      <c r="C4" s="12"/>
      <c r="D4" s="9"/>
      <c r="E4" s="7"/>
      <c r="F4" s="7" t="s">
        <v>14</v>
      </c>
      <c r="G4" s="7" t="s">
        <v>15</v>
      </c>
      <c r="H4" s="13" t="s">
        <v>14</v>
      </c>
      <c r="I4" s="13" t="s">
        <v>48</v>
      </c>
      <c r="J4" s="13" t="s">
        <v>17</v>
      </c>
      <c r="K4" s="9" t="s">
        <v>18</v>
      </c>
      <c r="L4" s="25"/>
      <c r="M4" s="7" t="s">
        <v>83</v>
      </c>
      <c r="N4" s="7" t="s">
        <v>20</v>
      </c>
      <c r="O4" s="7" t="s">
        <v>21</v>
      </c>
      <c r="P4" s="7" t="s">
        <v>84</v>
      </c>
      <c r="Q4" s="7" t="s">
        <v>23</v>
      </c>
      <c r="R4" s="7" t="s">
        <v>19</v>
      </c>
      <c r="S4" s="7" t="s">
        <v>59</v>
      </c>
      <c r="T4" s="7" t="s">
        <v>60</v>
      </c>
      <c r="U4" s="7" t="s">
        <v>26</v>
      </c>
      <c r="V4" s="7" t="s">
        <v>27</v>
      </c>
      <c r="W4" s="7" t="s">
        <v>19</v>
      </c>
      <c r="X4" s="7" t="s">
        <v>28</v>
      </c>
    </row>
    <row r="5" ht="24" customHeight="1" spans="1:28">
      <c r="A5" s="10" t="s">
        <v>103</v>
      </c>
      <c r="B5" s="16">
        <v>764</v>
      </c>
      <c r="C5" s="16">
        <f t="shared" ref="C5:C10" si="0">D5+L5+M5+R5+W5</f>
        <v>482</v>
      </c>
      <c r="D5" s="15">
        <v>176</v>
      </c>
      <c r="E5" s="17"/>
      <c r="F5" s="17"/>
      <c r="G5" s="17"/>
      <c r="H5" s="17">
        <v>176</v>
      </c>
      <c r="I5" s="15">
        <v>176</v>
      </c>
      <c r="J5" s="17"/>
      <c r="K5" s="27"/>
      <c r="L5" s="16">
        <v>12</v>
      </c>
      <c r="M5" s="16"/>
      <c r="N5" s="16"/>
      <c r="O5" s="16"/>
      <c r="P5" s="16"/>
      <c r="Q5" s="16"/>
      <c r="R5" s="16">
        <v>294</v>
      </c>
      <c r="S5" s="16">
        <v>49</v>
      </c>
      <c r="T5" s="16">
        <v>245</v>
      </c>
      <c r="U5" s="16">
        <v>245</v>
      </c>
      <c r="V5" s="16">
        <v>115</v>
      </c>
      <c r="W5" s="16"/>
      <c r="X5" s="16"/>
      <c r="Y5" s="57"/>
      <c r="Z5" s="57"/>
      <c r="AA5" s="57"/>
      <c r="AB5" s="57"/>
    </row>
    <row r="6" ht="24" customHeight="1" spans="1:28">
      <c r="A6" s="10" t="s">
        <v>104</v>
      </c>
      <c r="B6" s="16">
        <v>852</v>
      </c>
      <c r="C6" s="16">
        <f t="shared" si="0"/>
        <v>619</v>
      </c>
      <c r="D6" s="15">
        <v>221</v>
      </c>
      <c r="E6" s="17"/>
      <c r="F6" s="17"/>
      <c r="G6" s="17"/>
      <c r="H6" s="17">
        <v>221</v>
      </c>
      <c r="I6" s="17">
        <v>221</v>
      </c>
      <c r="J6" s="17"/>
      <c r="K6" s="27"/>
      <c r="L6" s="16">
        <v>25</v>
      </c>
      <c r="M6" s="16"/>
      <c r="N6" s="16"/>
      <c r="O6" s="16"/>
      <c r="P6" s="16"/>
      <c r="Q6" s="16"/>
      <c r="R6" s="16">
        <v>323</v>
      </c>
      <c r="S6" s="16">
        <v>35</v>
      </c>
      <c r="T6" s="16">
        <v>288</v>
      </c>
      <c r="U6" s="16">
        <v>288</v>
      </c>
      <c r="V6" s="16">
        <v>117</v>
      </c>
      <c r="W6" s="16">
        <v>50</v>
      </c>
      <c r="X6" s="16"/>
      <c r="Y6" s="57"/>
      <c r="Z6" s="57"/>
      <c r="AA6" s="57"/>
      <c r="AB6" s="57"/>
    </row>
    <row r="7" ht="24" customHeight="1" spans="1:28">
      <c r="A7" s="10" t="s">
        <v>105</v>
      </c>
      <c r="B7" s="16">
        <v>143</v>
      </c>
      <c r="C7" s="16">
        <f t="shared" si="0"/>
        <v>89</v>
      </c>
      <c r="D7" s="15">
        <v>89</v>
      </c>
      <c r="E7" s="17"/>
      <c r="F7" s="17"/>
      <c r="G7" s="17"/>
      <c r="H7" s="17">
        <v>89</v>
      </c>
      <c r="I7" s="17"/>
      <c r="J7" s="17">
        <v>89</v>
      </c>
      <c r="K7" s="27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57"/>
      <c r="Z7" s="57"/>
      <c r="AA7" s="57"/>
      <c r="AB7" s="57"/>
    </row>
    <row r="8" ht="24" customHeight="1" spans="1:28">
      <c r="A8" s="10" t="s">
        <v>106</v>
      </c>
      <c r="B8" s="16">
        <v>1721</v>
      </c>
      <c r="C8" s="16">
        <f t="shared" si="0"/>
        <v>695</v>
      </c>
      <c r="D8" s="15">
        <v>623</v>
      </c>
      <c r="E8" s="17"/>
      <c r="F8" s="17"/>
      <c r="G8" s="17"/>
      <c r="H8" s="17">
        <v>623</v>
      </c>
      <c r="I8" s="17"/>
      <c r="J8" s="17">
        <v>623</v>
      </c>
      <c r="K8" s="27"/>
      <c r="L8" s="16">
        <v>23</v>
      </c>
      <c r="M8" s="16"/>
      <c r="N8" s="16"/>
      <c r="O8" s="16"/>
      <c r="P8" s="16"/>
      <c r="Q8" s="16"/>
      <c r="R8" s="16">
        <v>49</v>
      </c>
      <c r="S8" s="16">
        <v>25</v>
      </c>
      <c r="T8" s="16">
        <v>24</v>
      </c>
      <c r="U8" s="16">
        <v>24</v>
      </c>
      <c r="V8" s="16">
        <v>13</v>
      </c>
      <c r="W8" s="16"/>
      <c r="X8" s="16"/>
      <c r="Y8" s="57"/>
      <c r="Z8" s="57"/>
      <c r="AA8" s="57"/>
      <c r="AB8" s="57"/>
    </row>
    <row r="9" ht="24" customHeight="1" spans="1:28">
      <c r="A9" s="10" t="s">
        <v>107</v>
      </c>
      <c r="B9" s="16">
        <v>612</v>
      </c>
      <c r="C9" s="16">
        <f t="shared" si="0"/>
        <v>328</v>
      </c>
      <c r="D9" s="15">
        <v>159</v>
      </c>
      <c r="E9" s="17"/>
      <c r="F9" s="17"/>
      <c r="G9" s="17"/>
      <c r="H9" s="17">
        <v>159</v>
      </c>
      <c r="I9" s="17"/>
      <c r="J9" s="17">
        <v>159</v>
      </c>
      <c r="K9" s="27"/>
      <c r="L9" s="16"/>
      <c r="M9" s="16">
        <v>159</v>
      </c>
      <c r="N9" s="16"/>
      <c r="O9" s="16">
        <v>159</v>
      </c>
      <c r="P9" s="16"/>
      <c r="Q9" s="16"/>
      <c r="R9" s="16"/>
      <c r="S9" s="16"/>
      <c r="T9" s="16"/>
      <c r="U9" s="16"/>
      <c r="V9" s="16"/>
      <c r="W9" s="16">
        <v>10</v>
      </c>
      <c r="X9" s="16"/>
      <c r="Y9" s="57"/>
      <c r="Z9" s="57"/>
      <c r="AA9" s="57"/>
      <c r="AB9" s="57"/>
    </row>
    <row r="10" ht="24" customHeight="1" spans="1:28">
      <c r="A10" s="10" t="s">
        <v>108</v>
      </c>
      <c r="B10" s="16">
        <v>701</v>
      </c>
      <c r="C10" s="16">
        <f t="shared" si="0"/>
        <v>695</v>
      </c>
      <c r="D10" s="15">
        <v>604</v>
      </c>
      <c r="E10" s="17"/>
      <c r="F10" s="17"/>
      <c r="G10" s="17"/>
      <c r="H10" s="17">
        <v>604</v>
      </c>
      <c r="I10" s="17"/>
      <c r="J10" s="17">
        <v>604</v>
      </c>
      <c r="K10" s="27"/>
      <c r="L10" s="16">
        <v>55</v>
      </c>
      <c r="M10" s="16"/>
      <c r="N10" s="16"/>
      <c r="O10" s="16"/>
      <c r="P10" s="16"/>
      <c r="Q10" s="16"/>
      <c r="R10" s="16">
        <v>36</v>
      </c>
      <c r="S10" s="16">
        <v>36</v>
      </c>
      <c r="T10" s="16"/>
      <c r="U10" s="16"/>
      <c r="V10" s="16"/>
      <c r="W10" s="16"/>
      <c r="X10" s="16"/>
      <c r="Y10" s="57"/>
      <c r="Z10" s="57"/>
      <c r="AA10" s="57"/>
      <c r="AB10" s="57"/>
    </row>
    <row r="11" ht="24" customHeight="1" spans="1:28">
      <c r="A11" s="10"/>
      <c r="B11" s="16"/>
      <c r="C11" s="16"/>
      <c r="D11" s="15"/>
      <c r="E11" s="17"/>
      <c r="F11" s="17"/>
      <c r="G11" s="17"/>
      <c r="H11" s="17"/>
      <c r="I11" s="17"/>
      <c r="J11" s="17"/>
      <c r="K11" s="27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57"/>
      <c r="Z11" s="57"/>
      <c r="AA11" s="57"/>
      <c r="AB11" s="57"/>
    </row>
    <row r="12" ht="24" customHeight="1" spans="1:28">
      <c r="A12" s="10" t="s">
        <v>101</v>
      </c>
      <c r="B12" s="49">
        <f>SUM(B5:B11)</f>
        <v>4793</v>
      </c>
      <c r="C12" s="49">
        <f t="shared" ref="C12:X12" si="1">SUM(C5:C11)</f>
        <v>2908</v>
      </c>
      <c r="D12" s="49">
        <f t="shared" si="1"/>
        <v>1872</v>
      </c>
      <c r="E12" s="49">
        <f t="shared" si="1"/>
        <v>0</v>
      </c>
      <c r="F12" s="49">
        <f t="shared" si="1"/>
        <v>0</v>
      </c>
      <c r="G12" s="49">
        <f t="shared" si="1"/>
        <v>0</v>
      </c>
      <c r="H12" s="49">
        <f t="shared" si="1"/>
        <v>1872</v>
      </c>
      <c r="I12" s="49">
        <f t="shared" si="1"/>
        <v>397</v>
      </c>
      <c r="J12" s="49">
        <f t="shared" si="1"/>
        <v>1475</v>
      </c>
      <c r="K12" s="49">
        <f t="shared" si="1"/>
        <v>0</v>
      </c>
      <c r="L12" s="49">
        <f t="shared" si="1"/>
        <v>115</v>
      </c>
      <c r="M12" s="49">
        <f t="shared" si="1"/>
        <v>159</v>
      </c>
      <c r="N12" s="49">
        <f t="shared" si="1"/>
        <v>0</v>
      </c>
      <c r="O12" s="49">
        <f t="shared" si="1"/>
        <v>159</v>
      </c>
      <c r="P12" s="49">
        <f t="shared" si="1"/>
        <v>0</v>
      </c>
      <c r="Q12" s="49">
        <f t="shared" si="1"/>
        <v>0</v>
      </c>
      <c r="R12" s="49">
        <f t="shared" si="1"/>
        <v>702</v>
      </c>
      <c r="S12" s="49">
        <f t="shared" si="1"/>
        <v>145</v>
      </c>
      <c r="T12" s="49">
        <f t="shared" si="1"/>
        <v>557</v>
      </c>
      <c r="U12" s="49">
        <f t="shared" si="1"/>
        <v>557</v>
      </c>
      <c r="V12" s="49">
        <f t="shared" si="1"/>
        <v>245</v>
      </c>
      <c r="W12" s="49">
        <f t="shared" si="1"/>
        <v>60</v>
      </c>
      <c r="X12" s="49">
        <f t="shared" si="1"/>
        <v>0</v>
      </c>
      <c r="Y12" s="57"/>
      <c r="Z12" s="57"/>
      <c r="AA12" s="57"/>
      <c r="AB12" s="57"/>
    </row>
    <row r="13" spans="1:28">
      <c r="A13" s="57"/>
      <c r="B13" s="57"/>
      <c r="C13" s="57"/>
      <c r="D13" s="58"/>
      <c r="E13" s="58"/>
      <c r="F13" s="58"/>
      <c r="G13" s="58"/>
      <c r="H13" s="58"/>
      <c r="I13" s="58"/>
      <c r="J13" s="58"/>
      <c r="K13" s="58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</row>
    <row r="14" spans="1:28">
      <c r="A14" s="57"/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</row>
    <row r="15" spans="1:28">
      <c r="A15" s="57"/>
      <c r="B15" s="57"/>
      <c r="C15" s="57"/>
      <c r="D15" s="58"/>
      <c r="E15" s="58"/>
      <c r="F15" s="58"/>
      <c r="G15" s="58"/>
      <c r="H15" s="58"/>
      <c r="I15" s="58"/>
      <c r="J15" s="58"/>
      <c r="K15" s="58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</row>
    <row r="16" spans="1:28">
      <c r="A16" s="57"/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</row>
    <row r="17" spans="1:28">
      <c r="A17" s="57"/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</row>
    <row r="18" spans="1:28">
      <c r="A18" s="57"/>
      <c r="B18" s="57"/>
      <c r="C18" s="57"/>
      <c r="D18" s="58"/>
      <c r="E18" s="58"/>
      <c r="F18" s="58"/>
      <c r="G18" s="58"/>
      <c r="H18" s="58"/>
      <c r="I18" s="58"/>
      <c r="J18" s="58"/>
      <c r="K18" s="58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</row>
  </sheetData>
  <mergeCells count="13">
    <mergeCell ref="A1:X1"/>
    <mergeCell ref="A2:H2"/>
    <mergeCell ref="F3:G3"/>
    <mergeCell ref="H3:K3"/>
    <mergeCell ref="M3:Q3"/>
    <mergeCell ref="R3:V3"/>
    <mergeCell ref="W3:X3"/>
    <mergeCell ref="A3:A4"/>
    <mergeCell ref="B3:B4"/>
    <mergeCell ref="C3:C4"/>
    <mergeCell ref="D3:D4"/>
    <mergeCell ref="E3:E4"/>
    <mergeCell ref="L3:L4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7"/>
  <sheetViews>
    <sheetView workbookViewId="0">
      <selection activeCell="A1" sqref="A1:X16"/>
    </sheetView>
  </sheetViews>
  <sheetFormatPr defaultColWidth="9" defaultRowHeight="13.5"/>
  <cols>
    <col min="1" max="1" width="7.375" customWidth="1"/>
    <col min="2" max="11" width="6.125" customWidth="1"/>
    <col min="12" max="21" width="5.25" customWidth="1"/>
    <col min="22" max="22" width="6.875" customWidth="1"/>
    <col min="23" max="24" width="5.25" customWidth="1"/>
    <col min="25" max="25" width="5.875" customWidth="1"/>
  </cols>
  <sheetData>
    <row r="1" ht="38" customHeight="1" spans="1:24">
      <c r="A1" s="35" t="s">
        <v>109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ht="18.75" spans="1:24">
      <c r="A2" s="3"/>
      <c r="B2" s="3"/>
      <c r="C2" s="3"/>
      <c r="D2" s="4"/>
      <c r="E2" s="3"/>
      <c r="F2" s="5"/>
      <c r="G2" s="5"/>
      <c r="H2" s="6"/>
      <c r="I2" s="6"/>
      <c r="J2" s="6"/>
      <c r="K2" s="21"/>
      <c r="L2" s="22"/>
      <c r="M2" s="22"/>
      <c r="N2" s="22"/>
      <c r="O2" s="22"/>
      <c r="P2" s="22"/>
      <c r="Q2" s="22"/>
      <c r="R2" s="22"/>
      <c r="S2" s="22"/>
      <c r="T2" s="22"/>
      <c r="U2" s="22"/>
      <c r="V2" s="29"/>
      <c r="W2" s="29" t="s">
        <v>2</v>
      </c>
      <c r="X2" s="30"/>
    </row>
    <row r="3" ht="24" customHeight="1" spans="1:24">
      <c r="A3" s="7" t="s">
        <v>80</v>
      </c>
      <c r="B3" s="8" t="s">
        <v>81</v>
      </c>
      <c r="C3" s="8" t="s">
        <v>5</v>
      </c>
      <c r="D3" s="9" t="s">
        <v>82</v>
      </c>
      <c r="E3" s="7" t="s">
        <v>7</v>
      </c>
      <c r="F3" s="10" t="s">
        <v>8</v>
      </c>
      <c r="G3" s="10"/>
      <c r="H3" s="11" t="s">
        <v>9</v>
      </c>
      <c r="I3" s="23"/>
      <c r="J3" s="23"/>
      <c r="K3" s="24"/>
      <c r="L3" s="8" t="s">
        <v>10</v>
      </c>
      <c r="M3" s="10" t="s">
        <v>11</v>
      </c>
      <c r="N3" s="10"/>
      <c r="O3" s="10"/>
      <c r="P3" s="10"/>
      <c r="Q3" s="10"/>
      <c r="R3" s="10" t="s">
        <v>12</v>
      </c>
      <c r="S3" s="10"/>
      <c r="T3" s="10"/>
      <c r="U3" s="10"/>
      <c r="V3" s="10"/>
      <c r="W3" s="7" t="s">
        <v>13</v>
      </c>
      <c r="X3" s="7"/>
    </row>
    <row r="4" ht="49" customHeight="1" spans="1:24">
      <c r="A4" s="7"/>
      <c r="B4" s="12"/>
      <c r="C4" s="12"/>
      <c r="D4" s="9"/>
      <c r="E4" s="7"/>
      <c r="F4" s="7" t="s">
        <v>14</v>
      </c>
      <c r="G4" s="7" t="s">
        <v>15</v>
      </c>
      <c r="H4" s="13" t="s">
        <v>14</v>
      </c>
      <c r="I4" s="13" t="s">
        <v>48</v>
      </c>
      <c r="J4" s="13" t="s">
        <v>17</v>
      </c>
      <c r="K4" s="9" t="s">
        <v>18</v>
      </c>
      <c r="L4" s="25"/>
      <c r="M4" s="7" t="s">
        <v>83</v>
      </c>
      <c r="N4" s="7" t="s">
        <v>20</v>
      </c>
      <c r="O4" s="7" t="s">
        <v>21</v>
      </c>
      <c r="P4" s="7" t="s">
        <v>84</v>
      </c>
      <c r="Q4" s="7" t="s">
        <v>23</v>
      </c>
      <c r="R4" s="7" t="s">
        <v>19</v>
      </c>
      <c r="S4" s="7" t="s">
        <v>59</v>
      </c>
      <c r="T4" s="7" t="s">
        <v>60</v>
      </c>
      <c r="U4" s="7" t="s">
        <v>26</v>
      </c>
      <c r="V4" s="7" t="s">
        <v>27</v>
      </c>
      <c r="W4" s="7" t="s">
        <v>19</v>
      </c>
      <c r="X4" s="7" t="s">
        <v>28</v>
      </c>
    </row>
    <row r="5" ht="26" customHeight="1" spans="1:24">
      <c r="A5" s="43" t="s">
        <v>110</v>
      </c>
      <c r="B5" s="49">
        <v>3750</v>
      </c>
      <c r="C5" s="16">
        <f>D5+M5+L5+R5+W5</f>
        <v>3953</v>
      </c>
      <c r="D5" s="16">
        <f>E5+F5+H5</f>
        <v>3490</v>
      </c>
      <c r="E5" s="16"/>
      <c r="F5" s="16">
        <v>400</v>
      </c>
      <c r="G5" s="16">
        <v>300</v>
      </c>
      <c r="H5" s="16">
        <f>I5+J5+K5</f>
        <v>3090</v>
      </c>
      <c r="I5" s="16"/>
      <c r="J5" s="16">
        <v>3090</v>
      </c>
      <c r="K5" s="16"/>
      <c r="L5" s="16">
        <v>270</v>
      </c>
      <c r="M5" s="16">
        <f>N5+O5+P5+Q5</f>
        <v>0</v>
      </c>
      <c r="N5" s="16"/>
      <c r="O5" s="16"/>
      <c r="P5" s="16"/>
      <c r="Q5" s="16"/>
      <c r="R5" s="16">
        <f>S5+T5</f>
        <v>193</v>
      </c>
      <c r="S5" s="16">
        <v>43</v>
      </c>
      <c r="T5" s="16">
        <v>150</v>
      </c>
      <c r="U5" s="16">
        <v>67</v>
      </c>
      <c r="V5" s="16">
        <v>38</v>
      </c>
      <c r="W5" s="16"/>
      <c r="X5" s="16"/>
    </row>
    <row r="6" ht="26" customHeight="1" spans="1:24">
      <c r="A6" s="43" t="s">
        <v>111</v>
      </c>
      <c r="B6" s="49">
        <v>6300</v>
      </c>
      <c r="C6" s="16">
        <f t="shared" ref="C6:C16" si="0">D6+M6+L6+R6+W6</f>
        <v>6590</v>
      </c>
      <c r="D6" s="16">
        <f t="shared" ref="D6:D16" si="1">E6+F6+H6</f>
        <v>6000</v>
      </c>
      <c r="E6" s="16"/>
      <c r="F6" s="16">
        <v>3000</v>
      </c>
      <c r="G6" s="16"/>
      <c r="H6" s="16">
        <f t="shared" ref="H6:H15" si="2">I6+J6+K6</f>
        <v>3000</v>
      </c>
      <c r="I6" s="16"/>
      <c r="J6" s="16">
        <v>3000</v>
      </c>
      <c r="K6" s="16"/>
      <c r="L6" s="16">
        <v>290</v>
      </c>
      <c r="M6" s="16">
        <f t="shared" ref="M6:M16" si="3">N6+O6+P6+Q6</f>
        <v>0</v>
      </c>
      <c r="N6" s="16"/>
      <c r="O6" s="16"/>
      <c r="P6" s="16"/>
      <c r="Q6" s="16"/>
      <c r="R6" s="16">
        <f t="shared" ref="R6:R15" si="4">S6+T6</f>
        <v>300</v>
      </c>
      <c r="S6" s="16">
        <v>300</v>
      </c>
      <c r="T6" s="16"/>
      <c r="U6" s="16"/>
      <c r="V6" s="16"/>
      <c r="W6" s="16"/>
      <c r="X6" s="16"/>
    </row>
    <row r="7" ht="26" customHeight="1" spans="1:24">
      <c r="A7" s="43" t="s">
        <v>112</v>
      </c>
      <c r="B7" s="49">
        <v>12855</v>
      </c>
      <c r="C7" s="16">
        <f t="shared" si="0"/>
        <v>13225</v>
      </c>
      <c r="D7" s="16">
        <f t="shared" si="1"/>
        <v>12245</v>
      </c>
      <c r="E7" s="49"/>
      <c r="F7" s="49">
        <v>1160</v>
      </c>
      <c r="G7" s="49"/>
      <c r="H7" s="16">
        <f t="shared" si="2"/>
        <v>11085</v>
      </c>
      <c r="I7" s="49"/>
      <c r="J7" s="49">
        <v>11085</v>
      </c>
      <c r="K7" s="49"/>
      <c r="L7" s="49">
        <v>430</v>
      </c>
      <c r="M7" s="16">
        <f t="shared" si="3"/>
        <v>0</v>
      </c>
      <c r="N7" s="49"/>
      <c r="O7" s="49"/>
      <c r="P7" s="49"/>
      <c r="Q7" s="49"/>
      <c r="R7" s="16">
        <f t="shared" si="4"/>
        <v>550</v>
      </c>
      <c r="S7" s="49">
        <v>300</v>
      </c>
      <c r="T7" s="49">
        <v>250</v>
      </c>
      <c r="U7" s="49">
        <v>60</v>
      </c>
      <c r="V7" s="49">
        <v>33</v>
      </c>
      <c r="W7" s="49"/>
      <c r="X7" s="16"/>
    </row>
    <row r="8" ht="26" customHeight="1" spans="1:24">
      <c r="A8" s="43" t="s">
        <v>113</v>
      </c>
      <c r="B8" s="49">
        <v>5650</v>
      </c>
      <c r="C8" s="16">
        <f t="shared" si="0"/>
        <v>6000</v>
      </c>
      <c r="D8" s="16">
        <f t="shared" si="1"/>
        <v>3650</v>
      </c>
      <c r="E8" s="16"/>
      <c r="F8" s="16">
        <v>1035</v>
      </c>
      <c r="G8" s="16"/>
      <c r="H8" s="16">
        <f t="shared" si="2"/>
        <v>2615</v>
      </c>
      <c r="I8" s="16"/>
      <c r="J8" s="16">
        <v>2615</v>
      </c>
      <c r="K8" s="16"/>
      <c r="L8" s="16">
        <v>350</v>
      </c>
      <c r="M8" s="16">
        <f t="shared" si="3"/>
        <v>0</v>
      </c>
      <c r="N8" s="16"/>
      <c r="O8" s="16"/>
      <c r="P8" s="16"/>
      <c r="Q8" s="16"/>
      <c r="R8" s="16">
        <f t="shared" si="4"/>
        <v>2000</v>
      </c>
      <c r="S8" s="16">
        <v>2000</v>
      </c>
      <c r="T8" s="16"/>
      <c r="U8" s="16"/>
      <c r="V8" s="16"/>
      <c r="W8" s="16"/>
      <c r="X8" s="16"/>
    </row>
    <row r="9" ht="26" customHeight="1" spans="1:24">
      <c r="A9" s="43" t="s">
        <v>114</v>
      </c>
      <c r="B9" s="49">
        <v>4600</v>
      </c>
      <c r="C9" s="16">
        <f t="shared" si="0"/>
        <v>4880</v>
      </c>
      <c r="D9" s="16">
        <f t="shared" si="1"/>
        <v>4270</v>
      </c>
      <c r="E9" s="16"/>
      <c r="F9" s="16">
        <v>1031</v>
      </c>
      <c r="G9" s="16"/>
      <c r="H9" s="16">
        <f t="shared" si="2"/>
        <v>3239</v>
      </c>
      <c r="I9" s="16"/>
      <c r="J9" s="16">
        <v>3239</v>
      </c>
      <c r="K9" s="16"/>
      <c r="L9" s="16">
        <v>280</v>
      </c>
      <c r="M9" s="16">
        <f t="shared" si="3"/>
        <v>0</v>
      </c>
      <c r="N9" s="16"/>
      <c r="O9" s="16"/>
      <c r="P9" s="16"/>
      <c r="Q9" s="16"/>
      <c r="R9" s="16">
        <f t="shared" si="4"/>
        <v>330</v>
      </c>
      <c r="S9" s="16">
        <v>300</v>
      </c>
      <c r="T9" s="16">
        <v>30</v>
      </c>
      <c r="U9" s="16">
        <v>30</v>
      </c>
      <c r="V9" s="16">
        <v>17</v>
      </c>
      <c r="W9" s="16"/>
      <c r="X9" s="16"/>
    </row>
    <row r="10" ht="26" customHeight="1" spans="1:24">
      <c r="A10" s="43" t="s">
        <v>115</v>
      </c>
      <c r="B10" s="49">
        <v>5867</v>
      </c>
      <c r="C10" s="16">
        <f t="shared" si="0"/>
        <v>6207</v>
      </c>
      <c r="D10" s="16">
        <f t="shared" si="1"/>
        <v>4247</v>
      </c>
      <c r="E10" s="16"/>
      <c r="F10" s="16">
        <v>1360</v>
      </c>
      <c r="G10" s="16">
        <v>500</v>
      </c>
      <c r="H10" s="16">
        <f t="shared" si="2"/>
        <v>2887</v>
      </c>
      <c r="I10" s="16"/>
      <c r="J10" s="16">
        <v>2887</v>
      </c>
      <c r="K10" s="16"/>
      <c r="L10" s="16">
        <v>370</v>
      </c>
      <c r="M10" s="16">
        <f t="shared" si="3"/>
        <v>0</v>
      </c>
      <c r="N10" s="16"/>
      <c r="O10" s="16"/>
      <c r="P10" s="16"/>
      <c r="Q10" s="16"/>
      <c r="R10" s="16">
        <f t="shared" si="4"/>
        <v>1590</v>
      </c>
      <c r="S10" s="16">
        <v>1300</v>
      </c>
      <c r="T10" s="16">
        <v>290</v>
      </c>
      <c r="U10" s="16">
        <v>30</v>
      </c>
      <c r="V10" s="16">
        <v>17</v>
      </c>
      <c r="W10" s="16"/>
      <c r="X10" s="16"/>
    </row>
    <row r="11" ht="26" customHeight="1" spans="1:24">
      <c r="A11" s="43" t="s">
        <v>116</v>
      </c>
      <c r="B11" s="49">
        <v>2405</v>
      </c>
      <c r="C11" s="16">
        <f t="shared" si="0"/>
        <v>2438</v>
      </c>
      <c r="D11" s="16">
        <f t="shared" si="1"/>
        <v>365</v>
      </c>
      <c r="E11" s="16"/>
      <c r="F11" s="16"/>
      <c r="G11" s="16"/>
      <c r="H11" s="16">
        <f t="shared" si="2"/>
        <v>365</v>
      </c>
      <c r="I11" s="16"/>
      <c r="J11" s="16">
        <v>365</v>
      </c>
      <c r="K11" s="16"/>
      <c r="L11" s="16">
        <v>35</v>
      </c>
      <c r="M11" s="16">
        <f t="shared" si="3"/>
        <v>0</v>
      </c>
      <c r="N11" s="16"/>
      <c r="O11" s="16"/>
      <c r="P11" s="16"/>
      <c r="Q11" s="16"/>
      <c r="R11" s="16">
        <f t="shared" si="4"/>
        <v>2038</v>
      </c>
      <c r="S11" s="16">
        <v>1778</v>
      </c>
      <c r="T11" s="16">
        <v>260</v>
      </c>
      <c r="U11" s="16">
        <v>2</v>
      </c>
      <c r="V11" s="16">
        <v>4</v>
      </c>
      <c r="W11" s="16"/>
      <c r="X11" s="16"/>
    </row>
    <row r="12" ht="26" customHeight="1" spans="1:24">
      <c r="A12" s="50" t="s">
        <v>117</v>
      </c>
      <c r="B12" s="51">
        <v>1920</v>
      </c>
      <c r="C12" s="16">
        <f t="shared" si="0"/>
        <v>2080</v>
      </c>
      <c r="D12" s="16">
        <f t="shared" si="1"/>
        <v>1770</v>
      </c>
      <c r="E12" s="52"/>
      <c r="F12" s="52">
        <v>300</v>
      </c>
      <c r="G12" s="52"/>
      <c r="H12" s="16">
        <f t="shared" si="2"/>
        <v>1470</v>
      </c>
      <c r="I12" s="52"/>
      <c r="J12" s="52">
        <v>1470</v>
      </c>
      <c r="K12" s="52"/>
      <c r="L12" s="52">
        <v>160</v>
      </c>
      <c r="M12" s="16">
        <f t="shared" si="3"/>
        <v>0</v>
      </c>
      <c r="N12" s="52"/>
      <c r="O12" s="52"/>
      <c r="P12" s="52"/>
      <c r="Q12" s="52"/>
      <c r="R12" s="16">
        <f t="shared" si="4"/>
        <v>150</v>
      </c>
      <c r="S12" s="52">
        <v>150</v>
      </c>
      <c r="T12" s="52"/>
      <c r="U12" s="52"/>
      <c r="V12" s="52"/>
      <c r="W12" s="52"/>
      <c r="X12" s="16"/>
    </row>
    <row r="13" ht="26" customHeight="1" spans="1:24">
      <c r="A13" s="43" t="s">
        <v>118</v>
      </c>
      <c r="B13" s="49">
        <v>13440</v>
      </c>
      <c r="C13" s="16">
        <f t="shared" si="0"/>
        <v>14240</v>
      </c>
      <c r="D13" s="16">
        <f t="shared" si="1"/>
        <v>13180</v>
      </c>
      <c r="E13" s="16"/>
      <c r="F13" s="16">
        <v>7500</v>
      </c>
      <c r="G13" s="16">
        <v>280</v>
      </c>
      <c r="H13" s="16">
        <f t="shared" si="2"/>
        <v>5680</v>
      </c>
      <c r="I13" s="16">
        <v>1800</v>
      </c>
      <c r="J13" s="16">
        <v>3880</v>
      </c>
      <c r="K13" s="16"/>
      <c r="L13" s="16">
        <v>850</v>
      </c>
      <c r="M13" s="16">
        <f t="shared" si="3"/>
        <v>0</v>
      </c>
      <c r="N13" s="16"/>
      <c r="O13" s="16"/>
      <c r="P13" s="16"/>
      <c r="Q13" s="16"/>
      <c r="R13" s="16">
        <f t="shared" si="4"/>
        <v>210</v>
      </c>
      <c r="S13" s="16">
        <v>190</v>
      </c>
      <c r="T13" s="16">
        <v>20</v>
      </c>
      <c r="U13" s="16">
        <v>50</v>
      </c>
      <c r="V13" s="16">
        <v>23</v>
      </c>
      <c r="W13" s="16"/>
      <c r="X13" s="16"/>
    </row>
    <row r="14" ht="26" customHeight="1" spans="1:24">
      <c r="A14" s="53" t="s">
        <v>119</v>
      </c>
      <c r="B14" s="54">
        <v>12200</v>
      </c>
      <c r="C14" s="16">
        <f t="shared" si="0"/>
        <v>20850</v>
      </c>
      <c r="D14" s="16">
        <f t="shared" si="1"/>
        <v>11870</v>
      </c>
      <c r="E14" s="55"/>
      <c r="F14" s="55">
        <v>1100</v>
      </c>
      <c r="G14" s="55">
        <v>320</v>
      </c>
      <c r="H14" s="16">
        <f t="shared" si="2"/>
        <v>10770</v>
      </c>
      <c r="I14" s="55"/>
      <c r="J14" s="55">
        <v>10770</v>
      </c>
      <c r="K14" s="55"/>
      <c r="L14" s="55">
        <v>50</v>
      </c>
      <c r="M14" s="16">
        <f t="shared" si="3"/>
        <v>8600</v>
      </c>
      <c r="N14" s="55"/>
      <c r="O14" s="55">
        <v>8000</v>
      </c>
      <c r="P14" s="55">
        <v>600</v>
      </c>
      <c r="Q14" s="55"/>
      <c r="R14" s="16">
        <f t="shared" si="4"/>
        <v>330</v>
      </c>
      <c r="S14" s="55">
        <v>300</v>
      </c>
      <c r="T14" s="55">
        <v>30</v>
      </c>
      <c r="U14" s="55"/>
      <c r="V14" s="55"/>
      <c r="W14" s="54"/>
      <c r="X14" s="55"/>
    </row>
    <row r="15" ht="26" customHeight="1" spans="1:24">
      <c r="A15" s="43" t="s">
        <v>120</v>
      </c>
      <c r="B15" s="49">
        <v>2489</v>
      </c>
      <c r="C15" s="16">
        <f t="shared" si="0"/>
        <v>3011</v>
      </c>
      <c r="D15" s="16">
        <f t="shared" si="1"/>
        <v>2089</v>
      </c>
      <c r="E15" s="16">
        <v>274</v>
      </c>
      <c r="F15" s="16">
        <v>700</v>
      </c>
      <c r="G15" s="16">
        <v>300</v>
      </c>
      <c r="H15" s="16">
        <f t="shared" si="2"/>
        <v>1115</v>
      </c>
      <c r="I15" s="16"/>
      <c r="J15" s="16">
        <v>1115</v>
      </c>
      <c r="K15" s="16"/>
      <c r="L15" s="16">
        <v>81</v>
      </c>
      <c r="M15" s="16">
        <f t="shared" si="3"/>
        <v>474</v>
      </c>
      <c r="N15" s="16">
        <v>274</v>
      </c>
      <c r="O15" s="16">
        <v>200</v>
      </c>
      <c r="P15" s="16"/>
      <c r="Q15" s="16"/>
      <c r="R15" s="16">
        <f t="shared" si="4"/>
        <v>367</v>
      </c>
      <c r="S15" s="16">
        <v>167</v>
      </c>
      <c r="T15" s="16">
        <v>200</v>
      </c>
      <c r="U15" s="16">
        <v>33</v>
      </c>
      <c r="V15" s="16">
        <v>14</v>
      </c>
      <c r="W15" s="16"/>
      <c r="X15" s="16"/>
    </row>
    <row r="16" ht="26" customHeight="1" spans="1:24">
      <c r="A16" s="43" t="s">
        <v>101</v>
      </c>
      <c r="B16" s="49">
        <f t="shared" ref="B16:L16" si="5">SUM(B5:B15)</f>
        <v>71476</v>
      </c>
      <c r="C16" s="16">
        <f t="shared" si="0"/>
        <v>83474</v>
      </c>
      <c r="D16" s="16">
        <f t="shared" si="1"/>
        <v>63176</v>
      </c>
      <c r="E16" s="49">
        <v>274</v>
      </c>
      <c r="F16" s="49">
        <f>SUM(F5:F15)</f>
        <v>17586</v>
      </c>
      <c r="G16" s="49">
        <f t="shared" si="5"/>
        <v>1700</v>
      </c>
      <c r="H16" s="49">
        <f t="shared" si="5"/>
        <v>45316</v>
      </c>
      <c r="I16" s="49">
        <f t="shared" si="5"/>
        <v>1800</v>
      </c>
      <c r="J16" s="49">
        <f t="shared" si="5"/>
        <v>43516</v>
      </c>
      <c r="K16" s="49">
        <f t="shared" si="5"/>
        <v>0</v>
      </c>
      <c r="L16" s="49">
        <f t="shared" si="5"/>
        <v>3166</v>
      </c>
      <c r="M16" s="16">
        <f t="shared" si="3"/>
        <v>9074</v>
      </c>
      <c r="N16" s="49">
        <f t="shared" ref="N16:X16" si="6">SUM(N5:N15)</f>
        <v>274</v>
      </c>
      <c r="O16" s="49">
        <f t="shared" si="6"/>
        <v>8200</v>
      </c>
      <c r="P16" s="49">
        <f t="shared" si="6"/>
        <v>600</v>
      </c>
      <c r="Q16" s="49">
        <f t="shared" si="6"/>
        <v>0</v>
      </c>
      <c r="R16" s="49">
        <f t="shared" si="6"/>
        <v>8058</v>
      </c>
      <c r="S16" s="49">
        <f t="shared" si="6"/>
        <v>6828</v>
      </c>
      <c r="T16" s="49">
        <f t="shared" si="6"/>
        <v>1230</v>
      </c>
      <c r="U16" s="49">
        <f t="shared" si="6"/>
        <v>272</v>
      </c>
      <c r="V16" s="49">
        <f t="shared" si="6"/>
        <v>146</v>
      </c>
      <c r="W16" s="49">
        <f t="shared" si="6"/>
        <v>0</v>
      </c>
      <c r="X16" s="49">
        <f t="shared" si="6"/>
        <v>0</v>
      </c>
    </row>
    <row r="17" ht="21" customHeight="1"/>
  </sheetData>
  <mergeCells count="15">
    <mergeCell ref="A1:X1"/>
    <mergeCell ref="A2:J2"/>
    <mergeCell ref="L2:M2"/>
    <mergeCell ref="N2:U2"/>
    <mergeCell ref="F3:G3"/>
    <mergeCell ref="H3:K3"/>
    <mergeCell ref="M3:Q3"/>
    <mergeCell ref="R3:V3"/>
    <mergeCell ref="W3:X3"/>
    <mergeCell ref="A3:A4"/>
    <mergeCell ref="B3:B4"/>
    <mergeCell ref="C3:C4"/>
    <mergeCell ref="D3:D4"/>
    <mergeCell ref="E3:E4"/>
    <mergeCell ref="L3:L4"/>
  </mergeCells>
  <pageMargins left="0.55" right="0.393055555555556" top="0.511805555555556" bottom="0.668055555555556" header="0.5" footer="0.5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22"/>
  <sheetViews>
    <sheetView topLeftCell="C1" workbookViewId="0">
      <selection activeCell="D17" sqref="D17"/>
    </sheetView>
  </sheetViews>
  <sheetFormatPr defaultColWidth="9" defaultRowHeight="13.5"/>
  <cols>
    <col min="2" max="4" width="7.375" customWidth="1"/>
    <col min="5" max="5" width="4.125" customWidth="1"/>
    <col min="6" max="6" width="5.375" customWidth="1"/>
    <col min="7" max="7" width="4.75" customWidth="1"/>
    <col min="8" max="10" width="7.375" customWidth="1"/>
    <col min="11" max="11" width="4.75" customWidth="1"/>
    <col min="12" max="12" width="5.375" customWidth="1"/>
    <col min="13" max="13" width="6.375" customWidth="1"/>
    <col min="14" max="14" width="4.25" customWidth="1"/>
    <col min="15" max="15" width="6" customWidth="1"/>
    <col min="16" max="16" width="6.875" customWidth="1"/>
    <col min="17" max="17" width="5" customWidth="1"/>
    <col min="18" max="18" width="6.5" customWidth="1"/>
    <col min="19" max="19" width="5.625" customWidth="1"/>
    <col min="20" max="20" width="6" customWidth="1"/>
    <col min="21" max="24" width="4.625" customWidth="1"/>
  </cols>
  <sheetData>
    <row r="1" ht="28.5" spans="1:24">
      <c r="A1" s="35" t="s">
        <v>121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ht="18.75" spans="1:24">
      <c r="A2" s="3"/>
      <c r="B2" s="3"/>
      <c r="C2" s="3"/>
      <c r="D2" s="4"/>
      <c r="E2" s="3"/>
      <c r="F2" s="5"/>
      <c r="G2" s="5"/>
      <c r="H2" s="6"/>
      <c r="I2" s="6"/>
      <c r="J2" s="6"/>
      <c r="K2" s="21"/>
      <c r="L2" s="22"/>
      <c r="M2" s="22"/>
      <c r="N2" s="22"/>
      <c r="O2" s="22"/>
      <c r="P2" s="22"/>
      <c r="Q2" s="22"/>
      <c r="R2" s="22"/>
      <c r="S2" s="22"/>
      <c r="T2" s="22"/>
      <c r="U2" s="22"/>
      <c r="V2" s="29"/>
      <c r="W2" s="29" t="s">
        <v>2</v>
      </c>
      <c r="X2" s="30"/>
    </row>
    <row r="3" spans="1:24">
      <c r="A3" s="7" t="s">
        <v>80</v>
      </c>
      <c r="B3" s="8" t="s">
        <v>81</v>
      </c>
      <c r="C3" s="8" t="s">
        <v>5</v>
      </c>
      <c r="D3" s="9" t="s">
        <v>82</v>
      </c>
      <c r="E3" s="7" t="s">
        <v>7</v>
      </c>
      <c r="F3" s="10" t="s">
        <v>8</v>
      </c>
      <c r="G3" s="10"/>
      <c r="H3" s="11" t="s">
        <v>9</v>
      </c>
      <c r="I3" s="23"/>
      <c r="J3" s="23"/>
      <c r="K3" s="24"/>
      <c r="L3" s="8" t="s">
        <v>10</v>
      </c>
      <c r="M3" s="10" t="s">
        <v>11</v>
      </c>
      <c r="N3" s="10"/>
      <c r="O3" s="10"/>
      <c r="P3" s="10"/>
      <c r="Q3" s="10"/>
      <c r="R3" s="10" t="s">
        <v>12</v>
      </c>
      <c r="S3" s="10"/>
      <c r="T3" s="10"/>
      <c r="U3" s="10"/>
      <c r="V3" s="10"/>
      <c r="W3" s="7" t="s">
        <v>13</v>
      </c>
      <c r="X3" s="7"/>
    </row>
    <row r="4" ht="57" customHeight="1" spans="1:24">
      <c r="A4" s="7"/>
      <c r="B4" s="12"/>
      <c r="C4" s="12"/>
      <c r="D4" s="9"/>
      <c r="E4" s="7"/>
      <c r="F4" s="7" t="s">
        <v>14</v>
      </c>
      <c r="G4" s="46" t="s">
        <v>15</v>
      </c>
      <c r="H4" s="13" t="s">
        <v>14</v>
      </c>
      <c r="I4" s="13" t="s">
        <v>16</v>
      </c>
      <c r="J4" s="13" t="s">
        <v>17</v>
      </c>
      <c r="K4" s="9" t="s">
        <v>18</v>
      </c>
      <c r="L4" s="25"/>
      <c r="M4" s="7" t="s">
        <v>83</v>
      </c>
      <c r="N4" s="7" t="s">
        <v>122</v>
      </c>
      <c r="O4" s="7" t="s">
        <v>123</v>
      </c>
      <c r="P4" s="7" t="s">
        <v>84</v>
      </c>
      <c r="Q4" s="7" t="s">
        <v>23</v>
      </c>
      <c r="R4" s="7" t="s">
        <v>83</v>
      </c>
      <c r="S4" s="7" t="s">
        <v>59</v>
      </c>
      <c r="T4" s="7" t="s">
        <v>60</v>
      </c>
      <c r="U4" s="7" t="s">
        <v>26</v>
      </c>
      <c r="V4" s="7" t="s">
        <v>27</v>
      </c>
      <c r="W4" s="7" t="s">
        <v>83</v>
      </c>
      <c r="X4" s="7" t="s">
        <v>28</v>
      </c>
    </row>
    <row r="5" ht="17" customHeight="1" spans="1:24">
      <c r="A5" s="47" t="s">
        <v>124</v>
      </c>
      <c r="B5" s="17">
        <v>10990.5</v>
      </c>
      <c r="C5" s="17">
        <f t="shared" ref="C5:C22" si="0">D5+L5+M5+R5+W5</f>
        <v>9995.5</v>
      </c>
      <c r="D5" s="17">
        <f t="shared" ref="D5:D22" si="1">E5+F5+H5</f>
        <v>9360.5</v>
      </c>
      <c r="E5" s="17"/>
      <c r="F5" s="17"/>
      <c r="G5" s="17"/>
      <c r="H5" s="17">
        <f t="shared" ref="H5:H21" si="2">I5+J5</f>
        <v>9360.5</v>
      </c>
      <c r="I5" s="17">
        <v>3739.5</v>
      </c>
      <c r="J5" s="17">
        <v>5621</v>
      </c>
      <c r="K5" s="17"/>
      <c r="L5" s="17">
        <v>220</v>
      </c>
      <c r="M5" s="17">
        <f t="shared" ref="M5:M22" si="3">SUM(N5:Q5)</f>
        <v>235</v>
      </c>
      <c r="N5" s="17"/>
      <c r="O5" s="39">
        <v>235</v>
      </c>
      <c r="P5" s="17"/>
      <c r="Q5" s="17"/>
      <c r="R5" s="16">
        <f t="shared" ref="R5:R20" si="4">S5+T5</f>
        <v>180</v>
      </c>
      <c r="S5" s="17">
        <v>100</v>
      </c>
      <c r="T5" s="17">
        <v>80</v>
      </c>
      <c r="U5" s="17"/>
      <c r="V5" s="17"/>
      <c r="W5" s="17"/>
      <c r="X5" s="17"/>
    </row>
    <row r="6" ht="17" customHeight="1" spans="1:24">
      <c r="A6" s="47" t="s">
        <v>125</v>
      </c>
      <c r="B6" s="17">
        <v>13540</v>
      </c>
      <c r="C6" s="17">
        <f t="shared" si="0"/>
        <v>8733.2</v>
      </c>
      <c r="D6" s="17">
        <f t="shared" si="1"/>
        <v>6203.2</v>
      </c>
      <c r="E6" s="17"/>
      <c r="F6" s="17"/>
      <c r="G6" s="17"/>
      <c r="H6" s="17">
        <f t="shared" si="2"/>
        <v>6203.2</v>
      </c>
      <c r="I6" s="17">
        <v>2785.2</v>
      </c>
      <c r="J6" s="17">
        <v>3418</v>
      </c>
      <c r="K6" s="17"/>
      <c r="L6" s="17">
        <v>2450</v>
      </c>
      <c r="M6" s="17">
        <f t="shared" si="3"/>
        <v>0</v>
      </c>
      <c r="N6" s="17"/>
      <c r="O6" s="39"/>
      <c r="P6" s="17"/>
      <c r="Q6" s="17"/>
      <c r="R6" s="16">
        <f t="shared" si="4"/>
        <v>80</v>
      </c>
      <c r="S6" s="17">
        <v>80</v>
      </c>
      <c r="T6" s="17"/>
      <c r="U6" s="17"/>
      <c r="V6" s="17"/>
      <c r="W6" s="17"/>
      <c r="X6" s="17"/>
    </row>
    <row r="7" ht="17" customHeight="1" spans="1:24">
      <c r="A7" s="47" t="s">
        <v>126</v>
      </c>
      <c r="B7" s="17">
        <v>2456.82</v>
      </c>
      <c r="C7" s="17">
        <f t="shared" si="0"/>
        <v>2156.82</v>
      </c>
      <c r="D7" s="17">
        <f t="shared" si="1"/>
        <v>2106.82</v>
      </c>
      <c r="E7" s="17"/>
      <c r="F7" s="17"/>
      <c r="G7" s="17"/>
      <c r="H7" s="17">
        <f t="shared" si="2"/>
        <v>2106.82</v>
      </c>
      <c r="I7" s="17">
        <v>704.82</v>
      </c>
      <c r="J7" s="17">
        <v>1402</v>
      </c>
      <c r="K7" s="17"/>
      <c r="L7" s="17">
        <v>50</v>
      </c>
      <c r="M7" s="17">
        <f t="shared" si="3"/>
        <v>0</v>
      </c>
      <c r="N7" s="17"/>
      <c r="O7" s="39"/>
      <c r="P7" s="17"/>
      <c r="Q7" s="17"/>
      <c r="R7" s="16">
        <f t="shared" si="4"/>
        <v>0</v>
      </c>
      <c r="S7" s="17"/>
      <c r="T7" s="17"/>
      <c r="U7" s="17"/>
      <c r="V7" s="17"/>
      <c r="W7" s="17"/>
      <c r="X7" s="17"/>
    </row>
    <row r="8" ht="17" customHeight="1" spans="1:24">
      <c r="A8" s="47" t="s">
        <v>127</v>
      </c>
      <c r="B8" s="17">
        <v>8234.77</v>
      </c>
      <c r="C8" s="17">
        <f t="shared" si="0"/>
        <v>8164.77</v>
      </c>
      <c r="D8" s="17">
        <f t="shared" si="1"/>
        <v>7944.77</v>
      </c>
      <c r="E8" s="17"/>
      <c r="F8" s="17">
        <v>230</v>
      </c>
      <c r="G8" s="17"/>
      <c r="H8" s="17">
        <f t="shared" si="2"/>
        <v>7714.77</v>
      </c>
      <c r="I8" s="17">
        <v>2742.77</v>
      </c>
      <c r="J8" s="17">
        <v>4972</v>
      </c>
      <c r="K8" s="17"/>
      <c r="L8" s="17"/>
      <c r="M8" s="17">
        <f t="shared" si="3"/>
        <v>0</v>
      </c>
      <c r="N8" s="17"/>
      <c r="O8" s="39"/>
      <c r="P8" s="17"/>
      <c r="Q8" s="17"/>
      <c r="R8" s="16">
        <f t="shared" si="4"/>
        <v>220</v>
      </c>
      <c r="S8" s="17">
        <v>110</v>
      </c>
      <c r="T8" s="17">
        <v>110</v>
      </c>
      <c r="U8" s="17"/>
      <c r="V8" s="17"/>
      <c r="W8" s="17"/>
      <c r="X8" s="17"/>
    </row>
    <row r="9" ht="17" customHeight="1" spans="1:24">
      <c r="A9" s="47" t="s">
        <v>128</v>
      </c>
      <c r="B9" s="17">
        <v>9350</v>
      </c>
      <c r="C9" s="17">
        <f t="shared" si="0"/>
        <v>8200</v>
      </c>
      <c r="D9" s="17">
        <f t="shared" si="1"/>
        <v>7900</v>
      </c>
      <c r="E9" s="17"/>
      <c r="F9" s="17">
        <v>1000</v>
      </c>
      <c r="G9" s="17"/>
      <c r="H9" s="17">
        <f t="shared" si="2"/>
        <v>6900</v>
      </c>
      <c r="I9" s="17">
        <v>2309.93</v>
      </c>
      <c r="J9" s="17">
        <v>4590.07</v>
      </c>
      <c r="K9" s="17"/>
      <c r="L9" s="17"/>
      <c r="M9" s="17">
        <f t="shared" si="3"/>
        <v>300</v>
      </c>
      <c r="N9" s="17"/>
      <c r="O9" s="39">
        <v>300</v>
      </c>
      <c r="P9" s="17"/>
      <c r="Q9" s="17">
        <v>0</v>
      </c>
      <c r="R9" s="16">
        <f t="shared" si="4"/>
        <v>0</v>
      </c>
      <c r="S9" s="17"/>
      <c r="T9" s="17"/>
      <c r="U9" s="17"/>
      <c r="V9" s="17"/>
      <c r="W9" s="17"/>
      <c r="X9" s="17"/>
    </row>
    <row r="10" ht="17" customHeight="1" spans="1:24">
      <c r="A10" s="47" t="s">
        <v>129</v>
      </c>
      <c r="B10" s="17">
        <v>6999.5</v>
      </c>
      <c r="C10" s="17">
        <f t="shared" si="0"/>
        <v>6999.5</v>
      </c>
      <c r="D10" s="17">
        <f t="shared" si="1"/>
        <v>6159.5</v>
      </c>
      <c r="E10" s="17"/>
      <c r="F10" s="17">
        <v>1400</v>
      </c>
      <c r="G10" s="17"/>
      <c r="H10" s="17">
        <f t="shared" si="2"/>
        <v>4759.5</v>
      </c>
      <c r="I10" s="17">
        <v>0</v>
      </c>
      <c r="J10" s="17">
        <v>4759.5</v>
      </c>
      <c r="K10" s="17"/>
      <c r="L10" s="17"/>
      <c r="M10" s="17">
        <f t="shared" si="3"/>
        <v>0</v>
      </c>
      <c r="N10" s="17"/>
      <c r="O10" s="39"/>
      <c r="P10" s="17"/>
      <c r="Q10" s="17"/>
      <c r="R10" s="16">
        <f t="shared" si="4"/>
        <v>840</v>
      </c>
      <c r="S10" s="17"/>
      <c r="T10" s="17">
        <v>840</v>
      </c>
      <c r="U10" s="16"/>
      <c r="V10" s="16"/>
      <c r="W10" s="16"/>
      <c r="X10" s="16"/>
    </row>
    <row r="11" ht="17" customHeight="1" spans="1:24">
      <c r="A11" s="47" t="s">
        <v>130</v>
      </c>
      <c r="B11" s="17">
        <v>11800</v>
      </c>
      <c r="C11" s="17">
        <f t="shared" si="0"/>
        <v>11800</v>
      </c>
      <c r="D11" s="17">
        <f t="shared" si="1"/>
        <v>10170</v>
      </c>
      <c r="E11" s="17"/>
      <c r="F11" s="17">
        <v>7120</v>
      </c>
      <c r="G11" s="17"/>
      <c r="H11" s="17">
        <f t="shared" si="2"/>
        <v>3050</v>
      </c>
      <c r="I11" s="17">
        <v>0</v>
      </c>
      <c r="J11" s="17">
        <v>3050</v>
      </c>
      <c r="K11" s="17"/>
      <c r="L11" s="17"/>
      <c r="M11" s="17">
        <f t="shared" si="3"/>
        <v>0</v>
      </c>
      <c r="N11" s="17"/>
      <c r="O11" s="39"/>
      <c r="P11" s="17"/>
      <c r="Q11" s="17"/>
      <c r="R11" s="16">
        <f t="shared" si="4"/>
        <v>1630</v>
      </c>
      <c r="S11" s="17">
        <v>400</v>
      </c>
      <c r="T11" s="17">
        <v>1230</v>
      </c>
      <c r="U11" s="16"/>
      <c r="V11" s="16"/>
      <c r="W11" s="16"/>
      <c r="X11" s="16"/>
    </row>
    <row r="12" ht="17" customHeight="1" spans="1:24">
      <c r="A12" s="47" t="s">
        <v>131</v>
      </c>
      <c r="B12" s="17">
        <v>6330.86</v>
      </c>
      <c r="C12" s="17">
        <f t="shared" si="0"/>
        <v>8200.86</v>
      </c>
      <c r="D12" s="17">
        <f t="shared" si="1"/>
        <v>5122.86</v>
      </c>
      <c r="E12" s="17"/>
      <c r="F12" s="17"/>
      <c r="G12" s="17"/>
      <c r="H12" s="17">
        <f t="shared" si="2"/>
        <v>5122.86</v>
      </c>
      <c r="I12" s="17">
        <v>0</v>
      </c>
      <c r="J12" s="17">
        <v>5122.86</v>
      </c>
      <c r="K12" s="17"/>
      <c r="L12" s="17"/>
      <c r="M12" s="17">
        <f t="shared" si="3"/>
        <v>2000</v>
      </c>
      <c r="N12" s="17"/>
      <c r="O12" s="39"/>
      <c r="P12" s="48">
        <v>2000</v>
      </c>
      <c r="Q12" s="16"/>
      <c r="R12" s="16">
        <f t="shared" si="4"/>
        <v>1078</v>
      </c>
      <c r="S12" s="16">
        <v>1065</v>
      </c>
      <c r="T12" s="16">
        <v>13</v>
      </c>
      <c r="U12" s="16"/>
      <c r="V12" s="16"/>
      <c r="W12" s="16"/>
      <c r="X12" s="16"/>
    </row>
    <row r="13" ht="17" customHeight="1" spans="1:24">
      <c r="A13" s="47" t="s">
        <v>132</v>
      </c>
      <c r="B13" s="17">
        <v>4588.01</v>
      </c>
      <c r="C13" s="17">
        <f t="shared" si="0"/>
        <v>6558.01</v>
      </c>
      <c r="D13" s="17">
        <f t="shared" si="1"/>
        <v>3058.01</v>
      </c>
      <c r="E13" s="17"/>
      <c r="F13" s="17"/>
      <c r="G13" s="17"/>
      <c r="H13" s="17">
        <f t="shared" si="2"/>
        <v>3058.01</v>
      </c>
      <c r="I13" s="17">
        <v>368.01</v>
      </c>
      <c r="J13" s="17">
        <v>2690</v>
      </c>
      <c r="K13" s="17"/>
      <c r="L13" s="17"/>
      <c r="M13" s="17">
        <f t="shared" si="3"/>
        <v>3500</v>
      </c>
      <c r="N13" s="17"/>
      <c r="O13" s="39">
        <v>500</v>
      </c>
      <c r="P13" s="48">
        <v>3000</v>
      </c>
      <c r="Q13" s="16"/>
      <c r="R13" s="16">
        <f t="shared" si="4"/>
        <v>0</v>
      </c>
      <c r="S13" s="16"/>
      <c r="T13" s="16"/>
      <c r="U13" s="16"/>
      <c r="V13" s="16"/>
      <c r="W13" s="16"/>
      <c r="X13" s="16"/>
    </row>
    <row r="14" ht="17" customHeight="1" spans="1:24">
      <c r="A14" s="47" t="s">
        <v>133</v>
      </c>
      <c r="B14" s="17">
        <v>2166.14</v>
      </c>
      <c r="C14" s="17">
        <f t="shared" si="0"/>
        <v>3126.14</v>
      </c>
      <c r="D14" s="17">
        <f t="shared" si="1"/>
        <v>2126.14</v>
      </c>
      <c r="E14" s="17"/>
      <c r="F14" s="17"/>
      <c r="G14" s="17"/>
      <c r="H14" s="17">
        <f t="shared" si="2"/>
        <v>2126.14</v>
      </c>
      <c r="I14" s="17">
        <v>46.14</v>
      </c>
      <c r="J14" s="17">
        <v>2080</v>
      </c>
      <c r="K14" s="17"/>
      <c r="L14" s="17"/>
      <c r="M14" s="17">
        <f t="shared" si="3"/>
        <v>1000</v>
      </c>
      <c r="N14" s="17"/>
      <c r="O14" s="39"/>
      <c r="P14" s="48">
        <v>1000</v>
      </c>
      <c r="Q14" s="16"/>
      <c r="R14" s="16">
        <f t="shared" si="4"/>
        <v>0</v>
      </c>
      <c r="S14" s="16"/>
      <c r="T14" s="16"/>
      <c r="U14" s="16"/>
      <c r="V14" s="16"/>
      <c r="W14" s="16"/>
      <c r="X14" s="16"/>
    </row>
    <row r="15" ht="17" customHeight="1" spans="1:24">
      <c r="A15" s="47" t="s">
        <v>134</v>
      </c>
      <c r="B15" s="17">
        <v>4080</v>
      </c>
      <c r="C15" s="17">
        <f t="shared" si="0"/>
        <v>4605</v>
      </c>
      <c r="D15" s="17">
        <f t="shared" si="1"/>
        <v>3080</v>
      </c>
      <c r="E15" s="17"/>
      <c r="F15" s="17"/>
      <c r="G15" s="17"/>
      <c r="H15" s="17">
        <f t="shared" si="2"/>
        <v>3080</v>
      </c>
      <c r="I15" s="17">
        <v>234</v>
      </c>
      <c r="J15" s="17">
        <v>2846</v>
      </c>
      <c r="K15" s="17"/>
      <c r="L15" s="17">
        <v>25</v>
      </c>
      <c r="M15" s="17">
        <f t="shared" si="3"/>
        <v>1000</v>
      </c>
      <c r="N15" s="17"/>
      <c r="O15" s="39"/>
      <c r="P15" s="48">
        <v>1000</v>
      </c>
      <c r="Q15" s="16"/>
      <c r="R15" s="16">
        <f t="shared" si="4"/>
        <v>500</v>
      </c>
      <c r="S15" s="16">
        <v>500</v>
      </c>
      <c r="T15" s="16"/>
      <c r="U15" s="16"/>
      <c r="V15" s="16"/>
      <c r="W15" s="16"/>
      <c r="X15" s="16"/>
    </row>
    <row r="16" ht="17" customHeight="1" spans="1:24">
      <c r="A16" s="47" t="s">
        <v>135</v>
      </c>
      <c r="B16" s="17">
        <v>9780</v>
      </c>
      <c r="C16" s="17">
        <f t="shared" si="0"/>
        <v>11025.1</v>
      </c>
      <c r="D16" s="17">
        <f t="shared" si="1"/>
        <v>8960.1</v>
      </c>
      <c r="E16" s="17"/>
      <c r="F16" s="17"/>
      <c r="G16" s="17"/>
      <c r="H16" s="17">
        <f t="shared" si="2"/>
        <v>8960.1</v>
      </c>
      <c r="I16" s="17">
        <v>4368.1</v>
      </c>
      <c r="J16" s="17">
        <v>4592</v>
      </c>
      <c r="K16" s="17"/>
      <c r="L16" s="17">
        <v>0</v>
      </c>
      <c r="M16" s="17">
        <f t="shared" si="3"/>
        <v>2000</v>
      </c>
      <c r="N16" s="17"/>
      <c r="O16" s="39"/>
      <c r="P16" s="48">
        <v>2000</v>
      </c>
      <c r="Q16" s="16"/>
      <c r="R16" s="16">
        <f t="shared" si="4"/>
        <v>65</v>
      </c>
      <c r="S16" s="16">
        <v>65</v>
      </c>
      <c r="T16" s="16"/>
      <c r="U16" s="16"/>
      <c r="V16" s="16"/>
      <c r="W16" s="16"/>
      <c r="X16" s="16"/>
    </row>
    <row r="17" ht="17" customHeight="1" spans="1:24">
      <c r="A17" s="47" t="s">
        <v>136</v>
      </c>
      <c r="B17" s="17">
        <v>28500</v>
      </c>
      <c r="C17" s="17">
        <f t="shared" si="0"/>
        <v>26400</v>
      </c>
      <c r="D17" s="17">
        <f t="shared" si="1"/>
        <v>23100</v>
      </c>
      <c r="E17" s="17"/>
      <c r="F17" s="17"/>
      <c r="G17" s="17"/>
      <c r="H17" s="17">
        <f t="shared" si="2"/>
        <v>23100</v>
      </c>
      <c r="I17" s="17">
        <v>9925</v>
      </c>
      <c r="J17" s="17">
        <v>13175</v>
      </c>
      <c r="K17" s="17"/>
      <c r="L17" s="17">
        <v>0</v>
      </c>
      <c r="M17" s="17">
        <f t="shared" si="3"/>
        <v>3000</v>
      </c>
      <c r="N17" s="17"/>
      <c r="O17" s="39"/>
      <c r="P17" s="48">
        <v>3000</v>
      </c>
      <c r="Q17" s="16"/>
      <c r="R17" s="16">
        <f t="shared" si="4"/>
        <v>300</v>
      </c>
      <c r="S17" s="16">
        <v>300</v>
      </c>
      <c r="T17" s="16"/>
      <c r="U17" s="16"/>
      <c r="V17" s="16"/>
      <c r="W17" s="16"/>
      <c r="X17" s="16"/>
    </row>
    <row r="18" ht="17" customHeight="1" spans="1:24">
      <c r="A18" s="47" t="s">
        <v>137</v>
      </c>
      <c r="B18" s="17">
        <v>6319.9</v>
      </c>
      <c r="C18" s="17">
        <f t="shared" si="0"/>
        <v>7119.9</v>
      </c>
      <c r="D18" s="17">
        <f t="shared" si="1"/>
        <v>5579.9</v>
      </c>
      <c r="E18" s="17"/>
      <c r="F18" s="17"/>
      <c r="G18" s="17"/>
      <c r="H18" s="17">
        <f t="shared" si="2"/>
        <v>5579.9</v>
      </c>
      <c r="I18" s="17">
        <v>2400.9</v>
      </c>
      <c r="J18" s="17">
        <v>3179</v>
      </c>
      <c r="K18" s="17"/>
      <c r="L18" s="17">
        <v>400</v>
      </c>
      <c r="M18" s="17">
        <f t="shared" si="3"/>
        <v>1000</v>
      </c>
      <c r="N18" s="17"/>
      <c r="O18" s="17"/>
      <c r="P18" s="48">
        <v>1000</v>
      </c>
      <c r="Q18" s="16"/>
      <c r="R18" s="16">
        <f t="shared" si="4"/>
        <v>140</v>
      </c>
      <c r="S18" s="16">
        <v>140</v>
      </c>
      <c r="T18" s="16"/>
      <c r="U18" s="16"/>
      <c r="V18" s="16"/>
      <c r="W18" s="16"/>
      <c r="X18" s="16"/>
    </row>
    <row r="19" ht="17" customHeight="1" spans="1:24">
      <c r="A19" s="47" t="s">
        <v>138</v>
      </c>
      <c r="B19" s="17">
        <v>1481</v>
      </c>
      <c r="C19" s="17">
        <f t="shared" si="0"/>
        <v>1681</v>
      </c>
      <c r="D19" s="17">
        <f t="shared" si="1"/>
        <v>1481</v>
      </c>
      <c r="E19" s="17"/>
      <c r="F19" s="17"/>
      <c r="G19" s="17"/>
      <c r="H19" s="17">
        <f t="shared" si="2"/>
        <v>1481</v>
      </c>
      <c r="I19" s="17">
        <v>505</v>
      </c>
      <c r="J19" s="17">
        <v>976</v>
      </c>
      <c r="K19" s="17"/>
      <c r="L19" s="17">
        <v>0</v>
      </c>
      <c r="M19" s="17">
        <f t="shared" si="3"/>
        <v>200</v>
      </c>
      <c r="N19" s="17"/>
      <c r="O19" s="17"/>
      <c r="P19" s="48">
        <v>200</v>
      </c>
      <c r="Q19" s="16"/>
      <c r="R19" s="16">
        <f t="shared" si="4"/>
        <v>0</v>
      </c>
      <c r="S19" s="16"/>
      <c r="T19" s="16"/>
      <c r="U19" s="16"/>
      <c r="V19" s="16"/>
      <c r="W19" s="16"/>
      <c r="X19" s="16"/>
    </row>
    <row r="20" ht="17" customHeight="1" spans="1:24">
      <c r="A20" s="47" t="s">
        <v>139</v>
      </c>
      <c r="B20" s="17">
        <v>3073.8</v>
      </c>
      <c r="C20" s="17">
        <f t="shared" si="0"/>
        <v>3573.8</v>
      </c>
      <c r="D20" s="17">
        <f t="shared" si="1"/>
        <v>3073.8</v>
      </c>
      <c r="E20" s="17"/>
      <c r="F20" s="17"/>
      <c r="G20" s="17"/>
      <c r="H20" s="17">
        <f t="shared" si="2"/>
        <v>3073.8</v>
      </c>
      <c r="I20" s="17">
        <v>1348.8</v>
      </c>
      <c r="J20" s="17">
        <v>1725</v>
      </c>
      <c r="K20" s="17"/>
      <c r="L20" s="17">
        <v>0</v>
      </c>
      <c r="M20" s="17">
        <f t="shared" si="3"/>
        <v>500</v>
      </c>
      <c r="N20" s="17"/>
      <c r="O20" s="17"/>
      <c r="P20" s="48">
        <v>500</v>
      </c>
      <c r="Q20" s="16"/>
      <c r="R20" s="16">
        <f t="shared" si="4"/>
        <v>0</v>
      </c>
      <c r="S20" s="16"/>
      <c r="T20" s="16"/>
      <c r="U20" s="16"/>
      <c r="V20" s="16"/>
      <c r="W20" s="16"/>
      <c r="X20" s="16"/>
    </row>
    <row r="21" ht="17" customHeight="1" spans="1:24">
      <c r="A21" s="47" t="s">
        <v>140</v>
      </c>
      <c r="B21" s="17">
        <v>5000</v>
      </c>
      <c r="C21" s="17">
        <f t="shared" si="0"/>
        <v>2000</v>
      </c>
      <c r="D21" s="17">
        <f t="shared" si="1"/>
        <v>0</v>
      </c>
      <c r="E21" s="17"/>
      <c r="F21" s="17"/>
      <c r="G21" s="17"/>
      <c r="H21" s="17">
        <f t="shared" si="2"/>
        <v>0</v>
      </c>
      <c r="I21" s="17"/>
      <c r="J21" s="17"/>
      <c r="K21" s="17"/>
      <c r="L21" s="17"/>
      <c r="M21" s="17">
        <f t="shared" si="3"/>
        <v>2000</v>
      </c>
      <c r="N21" s="17"/>
      <c r="O21" s="17"/>
      <c r="P21" s="48">
        <v>2000</v>
      </c>
      <c r="Q21" s="48"/>
      <c r="R21" s="48"/>
      <c r="S21" s="48"/>
      <c r="T21" s="48"/>
      <c r="U21" s="48"/>
      <c r="V21" s="48"/>
      <c r="W21" s="16"/>
      <c r="X21" s="16"/>
    </row>
    <row r="22" ht="19" customHeight="1" spans="1:24">
      <c r="A22" s="47" t="s">
        <v>101</v>
      </c>
      <c r="B22" s="17">
        <f>SUM(B5:B21)</f>
        <v>134691.3</v>
      </c>
      <c r="C22" s="17">
        <f t="shared" si="0"/>
        <v>130339.6</v>
      </c>
      <c r="D22" s="17">
        <f t="shared" si="1"/>
        <v>105426.6</v>
      </c>
      <c r="E22" s="17">
        <f t="shared" ref="E22:L22" si="5">SUM(E5:E20)</f>
        <v>0</v>
      </c>
      <c r="F22" s="17">
        <f t="shared" si="5"/>
        <v>9750</v>
      </c>
      <c r="G22" s="17">
        <f t="shared" si="5"/>
        <v>0</v>
      </c>
      <c r="H22" s="17">
        <f t="shared" si="5"/>
        <v>95676.6</v>
      </c>
      <c r="I22" s="17">
        <f t="shared" si="5"/>
        <v>31478.17</v>
      </c>
      <c r="J22" s="17">
        <f t="shared" si="5"/>
        <v>64198.43</v>
      </c>
      <c r="K22" s="17">
        <f t="shared" si="5"/>
        <v>0</v>
      </c>
      <c r="L22" s="17">
        <f t="shared" si="5"/>
        <v>3145</v>
      </c>
      <c r="M22" s="17">
        <f t="shared" si="3"/>
        <v>16735</v>
      </c>
      <c r="N22" s="17">
        <f t="shared" ref="N22:Q22" si="6">SUM(N5:N20)</f>
        <v>0</v>
      </c>
      <c r="O22" s="17">
        <f t="shared" si="6"/>
        <v>1035</v>
      </c>
      <c r="P22" s="17">
        <f>SUM(P5:P21)</f>
        <v>15700</v>
      </c>
      <c r="Q22" s="17">
        <f t="shared" si="6"/>
        <v>0</v>
      </c>
      <c r="R22" s="16">
        <f>S22+T22</f>
        <v>5033</v>
      </c>
      <c r="S22" s="17">
        <f t="shared" ref="S22:X22" si="7">SUM(S5:S20)</f>
        <v>2760</v>
      </c>
      <c r="T22" s="17">
        <f t="shared" si="7"/>
        <v>2273</v>
      </c>
      <c r="U22" s="17">
        <f t="shared" si="7"/>
        <v>0</v>
      </c>
      <c r="V22" s="17">
        <f t="shared" si="7"/>
        <v>0</v>
      </c>
      <c r="W22" s="17">
        <f t="shared" si="7"/>
        <v>0</v>
      </c>
      <c r="X22" s="17">
        <f t="shared" si="7"/>
        <v>0</v>
      </c>
    </row>
  </sheetData>
  <mergeCells count="15">
    <mergeCell ref="A1:X1"/>
    <mergeCell ref="A2:J2"/>
    <mergeCell ref="L2:M2"/>
    <mergeCell ref="N2:U2"/>
    <mergeCell ref="F3:G3"/>
    <mergeCell ref="H3:K3"/>
    <mergeCell ref="M3:Q3"/>
    <mergeCell ref="R3:V3"/>
    <mergeCell ref="W3:X3"/>
    <mergeCell ref="A3:A4"/>
    <mergeCell ref="B3:B4"/>
    <mergeCell ref="C3:C4"/>
    <mergeCell ref="D3:D4"/>
    <mergeCell ref="E3:E4"/>
    <mergeCell ref="L3:L4"/>
  </mergeCells>
  <pageMargins left="0.471527777777778" right="0.235416666666667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15"/>
  <sheetViews>
    <sheetView workbookViewId="0">
      <selection activeCell="C21" sqref="C21"/>
    </sheetView>
  </sheetViews>
  <sheetFormatPr defaultColWidth="9" defaultRowHeight="13.5"/>
  <cols>
    <col min="1" max="1" width="7.75" customWidth="1"/>
    <col min="2" max="5" width="6.625" customWidth="1"/>
    <col min="6" max="6" width="5.125" customWidth="1"/>
    <col min="7" max="7" width="4.875" customWidth="1"/>
    <col min="8" max="13" width="5.625" customWidth="1"/>
    <col min="14" max="17" width="3.625" customWidth="1"/>
    <col min="18" max="21" width="5.625" customWidth="1"/>
    <col min="22" max="22" width="5.75" customWidth="1"/>
    <col min="23" max="24" width="5.125" customWidth="1"/>
  </cols>
  <sheetData>
    <row r="1" ht="28.5" spans="1:24">
      <c r="A1" s="2" t="s">
        <v>141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ht="21" customHeight="1" spans="1:24">
      <c r="A2" s="3"/>
      <c r="B2" s="3"/>
      <c r="C2" s="3"/>
      <c r="D2" s="4"/>
      <c r="E2" s="3"/>
      <c r="F2" s="5"/>
      <c r="G2" s="5"/>
      <c r="H2" s="6"/>
      <c r="I2" s="6"/>
      <c r="J2" s="6"/>
      <c r="K2" s="21"/>
      <c r="L2" s="22"/>
      <c r="M2" s="22"/>
      <c r="N2" s="22"/>
      <c r="O2" s="22"/>
      <c r="P2" s="22"/>
      <c r="Q2" s="22"/>
      <c r="R2" s="22"/>
      <c r="S2" s="22"/>
      <c r="T2" s="22"/>
      <c r="U2" s="22"/>
      <c r="V2" s="29"/>
      <c r="W2" s="29" t="s">
        <v>2</v>
      </c>
      <c r="X2" s="30"/>
    </row>
    <row r="3" ht="18" customHeight="1" spans="1:24">
      <c r="A3" s="7" t="s">
        <v>80</v>
      </c>
      <c r="B3" s="8" t="s">
        <v>81</v>
      </c>
      <c r="C3" s="8" t="s">
        <v>5</v>
      </c>
      <c r="D3" s="9" t="s">
        <v>82</v>
      </c>
      <c r="E3" s="7" t="s">
        <v>142</v>
      </c>
      <c r="F3" s="10" t="s">
        <v>8</v>
      </c>
      <c r="G3" s="10"/>
      <c r="H3" s="11" t="s">
        <v>9</v>
      </c>
      <c r="I3" s="23"/>
      <c r="J3" s="23"/>
      <c r="K3" s="24"/>
      <c r="L3" s="8" t="s">
        <v>10</v>
      </c>
      <c r="M3" s="10" t="s">
        <v>11</v>
      </c>
      <c r="N3" s="10"/>
      <c r="O3" s="10"/>
      <c r="P3" s="10"/>
      <c r="Q3" s="10"/>
      <c r="R3" s="10" t="s">
        <v>12</v>
      </c>
      <c r="S3" s="10"/>
      <c r="T3" s="10"/>
      <c r="U3" s="10"/>
      <c r="V3" s="10"/>
      <c r="W3" s="7" t="s">
        <v>13</v>
      </c>
      <c r="X3" s="7"/>
    </row>
    <row r="4" ht="65" customHeight="1" spans="1:24">
      <c r="A4" s="7"/>
      <c r="B4" s="12"/>
      <c r="C4" s="12"/>
      <c r="D4" s="9"/>
      <c r="E4" s="7"/>
      <c r="F4" s="7" t="s">
        <v>14</v>
      </c>
      <c r="G4" s="7" t="s">
        <v>15</v>
      </c>
      <c r="H4" s="13" t="s">
        <v>14</v>
      </c>
      <c r="I4" s="13" t="s">
        <v>16</v>
      </c>
      <c r="J4" s="13" t="s">
        <v>17</v>
      </c>
      <c r="K4" s="9" t="s">
        <v>18</v>
      </c>
      <c r="L4" s="25"/>
      <c r="M4" s="7" t="s">
        <v>83</v>
      </c>
      <c r="N4" s="7" t="s">
        <v>122</v>
      </c>
      <c r="O4" s="7" t="s">
        <v>123</v>
      </c>
      <c r="P4" s="7" t="s">
        <v>84</v>
      </c>
      <c r="Q4" s="7" t="s">
        <v>23</v>
      </c>
      <c r="R4" s="7" t="s">
        <v>83</v>
      </c>
      <c r="S4" s="7" t="s">
        <v>59</v>
      </c>
      <c r="T4" s="7" t="s">
        <v>60</v>
      </c>
      <c r="U4" s="7" t="s">
        <v>26</v>
      </c>
      <c r="V4" s="7" t="s">
        <v>143</v>
      </c>
      <c r="W4" s="7" t="s">
        <v>83</v>
      </c>
      <c r="X4" s="7" t="s">
        <v>28</v>
      </c>
    </row>
    <row r="5" ht="27" customHeight="1" spans="1:24">
      <c r="A5" s="10" t="s">
        <v>144</v>
      </c>
      <c r="B5" s="16">
        <v>139</v>
      </c>
      <c r="C5" s="16">
        <f>D5+L5+M5+R5+W5</f>
        <v>137</v>
      </c>
      <c r="D5" s="15">
        <v>137</v>
      </c>
      <c r="E5" s="16"/>
      <c r="F5" s="16"/>
      <c r="G5" s="16"/>
      <c r="H5" s="17">
        <v>137</v>
      </c>
      <c r="I5" s="17"/>
      <c r="J5" s="17">
        <v>137</v>
      </c>
      <c r="K5" s="17"/>
      <c r="L5" s="16"/>
      <c r="M5" s="16">
        <f t="shared" ref="M5:M15" si="0">SUM(N5:Q5)</f>
        <v>0</v>
      </c>
      <c r="N5" s="16"/>
      <c r="O5" s="16"/>
      <c r="P5" s="16"/>
      <c r="Q5" s="16"/>
      <c r="R5" s="16">
        <f t="shared" ref="R5:R15" si="1">S5+T5</f>
        <v>0</v>
      </c>
      <c r="S5" s="16"/>
      <c r="T5" s="16"/>
      <c r="U5" s="16"/>
      <c r="V5" s="16"/>
      <c r="W5" s="16"/>
      <c r="X5" s="16"/>
    </row>
    <row r="6" ht="27" customHeight="1" spans="1:24">
      <c r="A6" s="10" t="s">
        <v>145</v>
      </c>
      <c r="B6" s="16">
        <v>287</v>
      </c>
      <c r="C6" s="16">
        <f t="shared" ref="C6:C15" si="2">D6+L6+M6+R6+W6</f>
        <v>210</v>
      </c>
      <c r="D6" s="15">
        <f t="shared" ref="D5:D15" si="3">E6+F6+H6</f>
        <v>76</v>
      </c>
      <c r="E6" s="16"/>
      <c r="F6" s="16"/>
      <c r="G6" s="16"/>
      <c r="H6" s="17">
        <v>76</v>
      </c>
      <c r="I6" s="17"/>
      <c r="J6" s="17">
        <v>66</v>
      </c>
      <c r="K6" s="17">
        <v>10</v>
      </c>
      <c r="L6" s="16"/>
      <c r="M6" s="16">
        <f t="shared" si="0"/>
        <v>0</v>
      </c>
      <c r="N6" s="16"/>
      <c r="O6" s="16"/>
      <c r="P6" s="16"/>
      <c r="Q6" s="16"/>
      <c r="R6" s="16">
        <f t="shared" si="1"/>
        <v>51</v>
      </c>
      <c r="S6" s="16">
        <v>10</v>
      </c>
      <c r="T6" s="16">
        <v>41</v>
      </c>
      <c r="U6" s="16">
        <v>41</v>
      </c>
      <c r="V6" s="16">
        <v>14</v>
      </c>
      <c r="W6" s="16">
        <v>83</v>
      </c>
      <c r="X6" s="16">
        <v>5</v>
      </c>
    </row>
    <row r="7" ht="27" customHeight="1" spans="1:24">
      <c r="A7" s="10" t="s">
        <v>146</v>
      </c>
      <c r="B7" s="16">
        <v>930</v>
      </c>
      <c r="C7" s="16">
        <f t="shared" si="2"/>
        <v>711</v>
      </c>
      <c r="D7" s="15">
        <f t="shared" si="3"/>
        <v>71</v>
      </c>
      <c r="E7" s="16"/>
      <c r="F7" s="16"/>
      <c r="G7" s="16"/>
      <c r="H7" s="17">
        <f t="shared" ref="H7:H11" si="4">I7+J7+K7</f>
        <v>71</v>
      </c>
      <c r="I7" s="17"/>
      <c r="J7" s="17">
        <v>71</v>
      </c>
      <c r="K7" s="17"/>
      <c r="L7" s="16"/>
      <c r="M7" s="16">
        <f t="shared" si="0"/>
        <v>0</v>
      </c>
      <c r="N7" s="16"/>
      <c r="O7" s="16"/>
      <c r="P7" s="16"/>
      <c r="Q7" s="16"/>
      <c r="R7" s="16">
        <f t="shared" si="1"/>
        <v>340</v>
      </c>
      <c r="S7" s="16">
        <v>80</v>
      </c>
      <c r="T7" s="16">
        <v>260</v>
      </c>
      <c r="U7" s="16">
        <v>230</v>
      </c>
      <c r="V7" s="16">
        <v>37</v>
      </c>
      <c r="W7" s="16">
        <v>300</v>
      </c>
      <c r="X7" s="16"/>
    </row>
    <row r="8" ht="27" customHeight="1" spans="1:24">
      <c r="A8" s="10" t="s">
        <v>147</v>
      </c>
      <c r="B8" s="16">
        <v>747</v>
      </c>
      <c r="C8" s="16">
        <f t="shared" si="2"/>
        <v>705</v>
      </c>
      <c r="D8" s="15">
        <f t="shared" si="3"/>
        <v>605</v>
      </c>
      <c r="E8" s="16"/>
      <c r="F8" s="16">
        <v>195</v>
      </c>
      <c r="G8" s="16">
        <v>195</v>
      </c>
      <c r="H8" s="17">
        <f t="shared" si="4"/>
        <v>410</v>
      </c>
      <c r="I8" s="17"/>
      <c r="J8" s="17">
        <v>390</v>
      </c>
      <c r="K8" s="17">
        <v>20</v>
      </c>
      <c r="L8" s="16">
        <v>20</v>
      </c>
      <c r="M8" s="16">
        <f t="shared" si="0"/>
        <v>0</v>
      </c>
      <c r="N8" s="16"/>
      <c r="O8" s="16"/>
      <c r="P8" s="16"/>
      <c r="Q8" s="16"/>
      <c r="R8" s="16">
        <f t="shared" si="1"/>
        <v>80</v>
      </c>
      <c r="S8" s="16">
        <v>80</v>
      </c>
      <c r="T8" s="16"/>
      <c r="U8" s="16"/>
      <c r="V8" s="16"/>
      <c r="W8" s="16"/>
      <c r="X8" s="16"/>
    </row>
    <row r="9" ht="27" customHeight="1" spans="1:24">
      <c r="A9" s="10" t="s">
        <v>148</v>
      </c>
      <c r="B9" s="16">
        <v>916</v>
      </c>
      <c r="C9" s="16">
        <f t="shared" si="2"/>
        <v>566</v>
      </c>
      <c r="D9" s="15">
        <f t="shared" si="3"/>
        <v>423</v>
      </c>
      <c r="E9" s="16">
        <v>50</v>
      </c>
      <c r="F9" s="16">
        <v>200</v>
      </c>
      <c r="G9" s="16">
        <v>150</v>
      </c>
      <c r="H9" s="17">
        <f t="shared" si="4"/>
        <v>173</v>
      </c>
      <c r="I9" s="17"/>
      <c r="J9" s="17">
        <v>168</v>
      </c>
      <c r="K9" s="17">
        <v>5</v>
      </c>
      <c r="L9" s="16">
        <v>50</v>
      </c>
      <c r="M9" s="16">
        <f t="shared" si="0"/>
        <v>0</v>
      </c>
      <c r="N9" s="16"/>
      <c r="O9" s="16"/>
      <c r="P9" s="16"/>
      <c r="Q9" s="16"/>
      <c r="R9" s="16">
        <f t="shared" si="1"/>
        <v>20</v>
      </c>
      <c r="S9" s="16">
        <v>20</v>
      </c>
      <c r="T9" s="16"/>
      <c r="U9" s="16"/>
      <c r="V9" s="16"/>
      <c r="W9" s="16">
        <v>73</v>
      </c>
      <c r="X9" s="16"/>
    </row>
    <row r="10" ht="27" customHeight="1" spans="1:24">
      <c r="A10" s="10" t="s">
        <v>149</v>
      </c>
      <c r="B10" s="16">
        <v>123</v>
      </c>
      <c r="C10" s="16">
        <f t="shared" si="2"/>
        <v>98</v>
      </c>
      <c r="D10" s="15">
        <f t="shared" si="3"/>
        <v>28</v>
      </c>
      <c r="E10" s="16"/>
      <c r="F10" s="16">
        <v>8</v>
      </c>
      <c r="G10" s="16"/>
      <c r="H10" s="17">
        <f t="shared" si="4"/>
        <v>20</v>
      </c>
      <c r="I10" s="17"/>
      <c r="J10" s="17"/>
      <c r="K10" s="17">
        <v>20</v>
      </c>
      <c r="L10" s="16"/>
      <c r="M10" s="16">
        <f t="shared" si="0"/>
        <v>0</v>
      </c>
      <c r="N10" s="16"/>
      <c r="O10" s="16"/>
      <c r="P10" s="16"/>
      <c r="Q10" s="16"/>
      <c r="R10" s="16">
        <f t="shared" si="1"/>
        <v>70</v>
      </c>
      <c r="S10" s="16">
        <v>70</v>
      </c>
      <c r="T10" s="16"/>
      <c r="U10" s="16"/>
      <c r="V10" s="16"/>
      <c r="W10" s="16"/>
      <c r="X10" s="16"/>
    </row>
    <row r="11" ht="27" customHeight="1" spans="1:24">
      <c r="A11" s="10" t="s">
        <v>150</v>
      </c>
      <c r="B11" s="16">
        <v>1336</v>
      </c>
      <c r="C11" s="16">
        <f t="shared" si="2"/>
        <v>1373</v>
      </c>
      <c r="D11" s="15">
        <f t="shared" si="3"/>
        <v>560</v>
      </c>
      <c r="E11" s="16"/>
      <c r="F11" s="16"/>
      <c r="G11" s="16"/>
      <c r="H11" s="17">
        <f t="shared" si="4"/>
        <v>560</v>
      </c>
      <c r="I11" s="17"/>
      <c r="J11" s="17">
        <v>550</v>
      </c>
      <c r="K11" s="17">
        <v>10</v>
      </c>
      <c r="L11" s="16">
        <v>120</v>
      </c>
      <c r="M11" s="16">
        <f t="shared" si="0"/>
        <v>0</v>
      </c>
      <c r="N11" s="16"/>
      <c r="O11" s="16"/>
      <c r="P11" s="16"/>
      <c r="Q11" s="16"/>
      <c r="R11" s="16">
        <f t="shared" si="1"/>
        <v>530</v>
      </c>
      <c r="S11" s="16">
        <v>15</v>
      </c>
      <c r="T11" s="16">
        <v>515</v>
      </c>
      <c r="U11" s="16">
        <v>487</v>
      </c>
      <c r="V11" s="16">
        <v>158</v>
      </c>
      <c r="W11" s="16">
        <v>163</v>
      </c>
      <c r="X11" s="16">
        <v>163</v>
      </c>
    </row>
    <row r="12" ht="27" customHeight="1" spans="1:24">
      <c r="A12" s="37" t="s">
        <v>151</v>
      </c>
      <c r="B12" s="14">
        <v>4609</v>
      </c>
      <c r="C12" s="16">
        <f t="shared" si="2"/>
        <v>5217</v>
      </c>
      <c r="D12" s="15">
        <f t="shared" si="3"/>
        <v>2820</v>
      </c>
      <c r="E12" s="16">
        <v>0</v>
      </c>
      <c r="F12" s="16">
        <v>1200</v>
      </c>
      <c r="G12" s="16">
        <v>200</v>
      </c>
      <c r="H12" s="17">
        <v>1620</v>
      </c>
      <c r="I12" s="17"/>
      <c r="J12" s="17">
        <v>1500</v>
      </c>
      <c r="K12" s="17">
        <v>120</v>
      </c>
      <c r="L12" s="16">
        <v>100</v>
      </c>
      <c r="M12" s="16">
        <f t="shared" si="0"/>
        <v>0</v>
      </c>
      <c r="N12" s="16"/>
      <c r="O12" s="16"/>
      <c r="P12" s="16"/>
      <c r="Q12" s="16"/>
      <c r="R12" s="16">
        <f t="shared" si="1"/>
        <v>2200</v>
      </c>
      <c r="S12" s="16">
        <v>710</v>
      </c>
      <c r="T12" s="16">
        <v>1490</v>
      </c>
      <c r="U12" s="16">
        <v>620</v>
      </c>
      <c r="V12" s="16">
        <v>326</v>
      </c>
      <c r="W12" s="16">
        <v>97</v>
      </c>
      <c r="X12" s="16">
        <v>75</v>
      </c>
    </row>
    <row r="13" ht="27" customHeight="1" spans="1:24">
      <c r="A13" s="10" t="s">
        <v>152</v>
      </c>
      <c r="B13" s="16">
        <v>6995</v>
      </c>
      <c r="C13" s="16">
        <f t="shared" si="2"/>
        <v>8183</v>
      </c>
      <c r="D13" s="15">
        <f t="shared" si="3"/>
        <v>2709</v>
      </c>
      <c r="E13" s="16"/>
      <c r="F13" s="16">
        <v>300</v>
      </c>
      <c r="G13" s="16"/>
      <c r="H13" s="17">
        <v>2409</v>
      </c>
      <c r="I13" s="17"/>
      <c r="J13" s="17">
        <v>2379</v>
      </c>
      <c r="K13" s="17">
        <v>30</v>
      </c>
      <c r="L13" s="16">
        <v>350</v>
      </c>
      <c r="M13" s="16">
        <f t="shared" si="0"/>
        <v>0</v>
      </c>
      <c r="N13" s="16"/>
      <c r="O13" s="16"/>
      <c r="P13" s="16">
        <v>0</v>
      </c>
      <c r="Q13" s="16"/>
      <c r="R13" s="16">
        <f t="shared" si="1"/>
        <v>3520</v>
      </c>
      <c r="S13" s="16">
        <v>2730</v>
      </c>
      <c r="T13" s="16">
        <v>790</v>
      </c>
      <c r="U13" s="16">
        <v>323</v>
      </c>
      <c r="V13" s="16">
        <v>164</v>
      </c>
      <c r="W13" s="16">
        <v>1604</v>
      </c>
      <c r="X13" s="16">
        <v>316</v>
      </c>
    </row>
    <row r="14" ht="27" customHeight="1" spans="1:24">
      <c r="A14" s="10" t="s">
        <v>153</v>
      </c>
      <c r="B14" s="16">
        <v>174</v>
      </c>
      <c r="C14" s="16">
        <f t="shared" si="2"/>
        <v>170</v>
      </c>
      <c r="D14" s="15">
        <f t="shared" si="3"/>
        <v>160</v>
      </c>
      <c r="E14" s="16"/>
      <c r="F14" s="16"/>
      <c r="G14" s="16"/>
      <c r="H14" s="17">
        <f>I14+J14+K14</f>
        <v>160</v>
      </c>
      <c r="I14" s="17"/>
      <c r="J14" s="17">
        <v>160</v>
      </c>
      <c r="K14" s="27"/>
      <c r="L14" s="16">
        <v>10</v>
      </c>
      <c r="M14" s="16">
        <f t="shared" si="0"/>
        <v>0</v>
      </c>
      <c r="N14" s="16"/>
      <c r="O14" s="16"/>
      <c r="P14" s="16"/>
      <c r="Q14" s="16"/>
      <c r="R14" s="16">
        <f t="shared" si="1"/>
        <v>0</v>
      </c>
      <c r="S14" s="16"/>
      <c r="T14" s="16"/>
      <c r="U14" s="16"/>
      <c r="V14" s="16"/>
      <c r="W14" s="16"/>
      <c r="X14" s="16"/>
    </row>
    <row r="15" ht="23" customHeight="1" spans="1:24">
      <c r="A15" s="43" t="s">
        <v>101</v>
      </c>
      <c r="B15" s="17">
        <v>16256</v>
      </c>
      <c r="C15" s="16">
        <f t="shared" si="2"/>
        <v>17370</v>
      </c>
      <c r="D15" s="15">
        <f t="shared" si="3"/>
        <v>7589</v>
      </c>
      <c r="E15" s="15">
        <f t="shared" ref="E15:K15" si="5">SUM(E5:E14)</f>
        <v>50</v>
      </c>
      <c r="F15" s="15">
        <f t="shared" si="5"/>
        <v>1903</v>
      </c>
      <c r="G15" s="15">
        <f t="shared" si="5"/>
        <v>545</v>
      </c>
      <c r="H15" s="15">
        <f t="shared" si="5"/>
        <v>5636</v>
      </c>
      <c r="I15" s="15">
        <f t="shared" si="5"/>
        <v>0</v>
      </c>
      <c r="J15" s="15">
        <f t="shared" si="5"/>
        <v>5421</v>
      </c>
      <c r="K15" s="15">
        <f t="shared" si="5"/>
        <v>215</v>
      </c>
      <c r="L15" s="15">
        <v>650</v>
      </c>
      <c r="M15" s="15">
        <f t="shared" si="0"/>
        <v>0</v>
      </c>
      <c r="N15" s="15">
        <f t="shared" ref="N15:Q15" si="6">SUM(N5:N14)</f>
        <v>0</v>
      </c>
      <c r="O15" s="15">
        <f t="shared" si="6"/>
        <v>0</v>
      </c>
      <c r="P15" s="15">
        <f t="shared" si="6"/>
        <v>0</v>
      </c>
      <c r="Q15" s="15">
        <f t="shared" si="6"/>
        <v>0</v>
      </c>
      <c r="R15" s="16">
        <f t="shared" si="1"/>
        <v>6811</v>
      </c>
      <c r="S15" s="15">
        <f t="shared" ref="S15:X15" si="7">SUM(S5:S14)</f>
        <v>3715</v>
      </c>
      <c r="T15" s="15">
        <f t="shared" si="7"/>
        <v>3096</v>
      </c>
      <c r="U15" s="15">
        <f t="shared" si="7"/>
        <v>1701</v>
      </c>
      <c r="V15" s="15">
        <f t="shared" si="7"/>
        <v>699</v>
      </c>
      <c r="W15" s="15">
        <f t="shared" si="7"/>
        <v>2320</v>
      </c>
      <c r="X15" s="15">
        <f t="shared" si="7"/>
        <v>559</v>
      </c>
    </row>
  </sheetData>
  <mergeCells count="15">
    <mergeCell ref="A1:X1"/>
    <mergeCell ref="A2:J2"/>
    <mergeCell ref="L2:M2"/>
    <mergeCell ref="N2:U2"/>
    <mergeCell ref="F3:G3"/>
    <mergeCell ref="H3:K3"/>
    <mergeCell ref="M3:Q3"/>
    <mergeCell ref="R3:V3"/>
    <mergeCell ref="W3:X3"/>
    <mergeCell ref="A3:A4"/>
    <mergeCell ref="B3:B4"/>
    <mergeCell ref="C3:C4"/>
    <mergeCell ref="D3:D4"/>
    <mergeCell ref="E3:E4"/>
    <mergeCell ref="L3:L4"/>
  </mergeCells>
  <pageMargins left="0.55" right="0.5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利通区2020年种植计划</vt:lpstr>
      <vt:lpstr>2020年种植计划</vt:lpstr>
      <vt:lpstr>金积镇</vt:lpstr>
      <vt:lpstr>高闸镇</vt:lpstr>
      <vt:lpstr>古城镇</vt:lpstr>
      <vt:lpstr>上桥镇</vt:lpstr>
      <vt:lpstr>金银滩镇</vt:lpstr>
      <vt:lpstr>扁担沟镇</vt:lpstr>
      <vt:lpstr>东塔寺乡</vt:lpstr>
      <vt:lpstr>马莲渠乡</vt:lpstr>
      <vt:lpstr>板桥乡</vt:lpstr>
      <vt:lpstr>郭家桥乡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王二小</cp:lastModifiedBy>
  <dcterms:created xsi:type="dcterms:W3CDTF">2019-12-18T03:57:00Z</dcterms:created>
  <dcterms:modified xsi:type="dcterms:W3CDTF">2020-02-06T02:56:23Z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